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bata\Documents\★仮保管\2025年度補償制度募集\ウェブページに掲載予定\"/>
    </mc:Choice>
  </mc:AlternateContent>
  <xr:revisionPtr revIDLastSave="0" documentId="13_ncr:1_{B91510CC-763E-40D0-83A2-B5CB4AEAECEE}" xr6:coauthVersionLast="47" xr6:coauthVersionMax="47" xr10:uidLastSave="{00000000-0000-0000-0000-000000000000}"/>
  <bookViews>
    <workbookView xWindow="-120" yWindow="-120" windowWidth="29040" windowHeight="15840" xr2:uid="{AF6CE87A-2ACB-421D-A003-B512A3B580CB}"/>
  </bookViews>
  <sheets>
    <sheet name="入力シート" sheetId="11" r:id="rId1"/>
    <sheet name="医師個人" sheetId="2" state="hidden" r:id="rId2"/>
    <sheet name="歯科医師個人" sheetId="4" state="hidden" r:id="rId3"/>
    <sheet name="一般診療所" sheetId="12" state="hidden" r:id="rId4"/>
    <sheet name="歯科診療所" sheetId="13" state="hidden" r:id="rId5"/>
    <sheet name="管理用" sheetId="8" state="hidden" r:id="rId6"/>
  </sheets>
  <definedNames>
    <definedName name="_xlnm.Print_Area" localSheetId="1">医師個人!$A$1:$G$31</definedName>
    <definedName name="_xlnm.Print_Area" localSheetId="2">歯科医師個人!$A$1:$G$31</definedName>
    <definedName name="_xlnm.Print_Area" localSheetId="0">入力シート!$A$1:$G$198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6" i="11" l="1"/>
  <c r="E259" i="11"/>
  <c r="D250" i="11"/>
  <c r="D243" i="11"/>
  <c r="D240" i="11"/>
  <c r="D106" i="11" l="1"/>
  <c r="F256" i="11"/>
  <c r="E256" i="11"/>
  <c r="F255" i="11"/>
  <c r="E255" i="11"/>
  <c r="D255" i="11"/>
  <c r="D253" i="11"/>
  <c r="E251" i="11"/>
  <c r="D251" i="11"/>
  <c r="O5" i="8" s="1"/>
  <c r="F250" i="11"/>
  <c r="E250" i="11"/>
  <c r="D249" i="11"/>
  <c r="D245" i="11"/>
  <c r="D247" i="11"/>
  <c r="D238" i="11"/>
  <c r="D103" i="11" l="1"/>
  <c r="D144" i="11"/>
  <c r="D147" i="11"/>
  <c r="D264" i="11" s="1"/>
  <c r="D148" i="11"/>
  <c r="D234" i="11"/>
  <c r="D236" i="11"/>
  <c r="V5" i="8" s="1"/>
  <c r="D258" i="11"/>
  <c r="D259" i="11"/>
  <c r="D260" i="11"/>
  <c r="D268" i="11"/>
  <c r="D149" i="11" l="1"/>
  <c r="D266" i="11" s="1"/>
  <c r="D265" i="11"/>
  <c r="AB5" i="8" l="1"/>
  <c r="G5" i="8"/>
  <c r="W5" i="8"/>
  <c r="M5" i="8" l="1"/>
  <c r="Y5" i="8" l="1"/>
  <c r="X5" i="8"/>
  <c r="X6" i="8" s="1"/>
  <c r="U5" i="8"/>
  <c r="S5" i="8"/>
  <c r="Q5" i="8"/>
  <c r="L5" i="8"/>
  <c r="AC5" i="8"/>
  <c r="Z5" i="8"/>
  <c r="D5" i="8"/>
  <c r="AE5" i="8" l="1"/>
  <c r="I7" i="8" l="1"/>
  <c r="J7" i="8"/>
  <c r="K5" i="8" l="1"/>
  <c r="F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Hoshiba</author>
  </authors>
  <commentList>
    <comment ref="A3" authorId="0" shapeId="0" xr:uid="{B0B83BE8-155D-4AA4-B600-E38E22918080}">
      <text>
        <r>
          <rPr>
            <sz val="10"/>
            <color indexed="81"/>
            <rFont val="Meiryo UI"/>
            <family val="3"/>
            <charset val="128"/>
          </rPr>
          <t>計上対象=1のデータを「計上用」の対象とします。</t>
        </r>
      </text>
    </comment>
  </commentList>
</comments>
</file>

<file path=xl/sharedStrings.xml><?xml version="1.0" encoding="utf-8"?>
<sst xmlns="http://schemas.openxmlformats.org/spreadsheetml/2006/main" count="248" uniqueCount="177">
  <si>
    <t>A</t>
    <phoneticPr fontId="2"/>
  </si>
  <si>
    <t>B</t>
    <phoneticPr fontId="2"/>
  </si>
  <si>
    <t>C</t>
    <phoneticPr fontId="2"/>
  </si>
  <si>
    <t>始期</t>
    <rPh sb="0" eb="2">
      <t>シキ</t>
    </rPh>
    <phoneticPr fontId="2"/>
  </si>
  <si>
    <t>他の医師賠償責任保険契約等</t>
    <rPh sb="0" eb="1">
      <t>ホカ</t>
    </rPh>
    <rPh sb="2" eb="6">
      <t>イシバイショウ</t>
    </rPh>
    <rPh sb="6" eb="8">
      <t>セキニン</t>
    </rPh>
    <rPh sb="8" eb="10">
      <t>ホケン</t>
    </rPh>
    <rPh sb="10" eb="12">
      <t>ケイヤク</t>
    </rPh>
    <rPh sb="12" eb="13">
      <t>トウ</t>
    </rPh>
    <phoneticPr fontId="2"/>
  </si>
  <si>
    <t>有無</t>
    <rPh sb="0" eb="2">
      <t>ウム</t>
    </rPh>
    <phoneticPr fontId="2"/>
  </si>
  <si>
    <t>保険会社名</t>
    <rPh sb="0" eb="4">
      <t>ホケンガイシャ</t>
    </rPh>
    <rPh sb="4" eb="5">
      <t>メイ</t>
    </rPh>
    <phoneticPr fontId="2"/>
  </si>
  <si>
    <t>損害賠償</t>
    <rPh sb="0" eb="4">
      <t>ソンガイバイショウ</t>
    </rPh>
    <phoneticPr fontId="2"/>
  </si>
  <si>
    <t>補償</t>
    <rPh sb="0" eb="2">
      <t>ホショウ</t>
    </rPh>
    <phoneticPr fontId="2"/>
  </si>
  <si>
    <t>合計保険料</t>
    <rPh sb="0" eb="2">
      <t>ゴウケイ</t>
    </rPh>
    <rPh sb="2" eb="5">
      <t>ホケンリョウ</t>
    </rPh>
    <phoneticPr fontId="2"/>
  </si>
  <si>
    <t>保険始期</t>
    <rPh sb="0" eb="4">
      <t>ホケンシキ</t>
    </rPh>
    <phoneticPr fontId="2"/>
  </si>
  <si>
    <t>補償プラン</t>
    <rPh sb="0" eb="2">
      <t>ホショウ</t>
    </rPh>
    <phoneticPr fontId="2"/>
  </si>
  <si>
    <t>読替え</t>
    <rPh sb="0" eb="2">
      <t>ヨミカ</t>
    </rPh>
    <phoneticPr fontId="2"/>
  </si>
  <si>
    <t>損害賠償</t>
    <phoneticPr fontId="2"/>
  </si>
  <si>
    <t>保険料テーブル（歯科医師個人）</t>
    <rPh sb="0" eb="3">
      <t>ホケンリョウ</t>
    </rPh>
    <rPh sb="8" eb="12">
      <t>シカイシ</t>
    </rPh>
    <rPh sb="12" eb="14">
      <t>コジン</t>
    </rPh>
    <phoneticPr fontId="2"/>
  </si>
  <si>
    <t>保険料テーブル（医師（歯科医師以外）個人）</t>
    <rPh sb="0" eb="3">
      <t>ホケンリョウ</t>
    </rPh>
    <rPh sb="8" eb="10">
      <t>イシ</t>
    </rPh>
    <rPh sb="11" eb="15">
      <t>シカイシ</t>
    </rPh>
    <rPh sb="15" eb="17">
      <t>イガイ</t>
    </rPh>
    <phoneticPr fontId="2"/>
  </si>
  <si>
    <t>社員番号</t>
  </si>
  <si>
    <t>特記事項</t>
  </si>
  <si>
    <t>合計保険料</t>
    <rPh sb="0" eb="2">
      <t>ゴウケイ</t>
    </rPh>
    <rPh sb="2" eb="5">
      <t>ホケンリョウ</t>
    </rPh>
    <phoneticPr fontId="6"/>
  </si>
  <si>
    <t>変更内容</t>
    <rPh sb="0" eb="4">
      <t>ヘンコウナイヨウ</t>
    </rPh>
    <phoneticPr fontId="6"/>
  </si>
  <si>
    <t>加入者住所
の郵便番号
（不要？）</t>
    <rPh sb="0" eb="3">
      <t>カニュウシャ</t>
    </rPh>
    <rPh sb="3" eb="5">
      <t>ジュウショ</t>
    </rPh>
    <rPh sb="7" eb="11">
      <t>ユウビンバンゴウ</t>
    </rPh>
    <rPh sb="13" eb="15">
      <t>フヨウ</t>
    </rPh>
    <phoneticPr fontId="6"/>
  </si>
  <si>
    <t>備考</t>
    <rPh sb="0" eb="2">
      <t>ビコウ</t>
    </rPh>
    <phoneticPr fontId="5"/>
  </si>
  <si>
    <t>017</t>
  </si>
  <si>
    <t>T46</t>
  </si>
  <si>
    <t>341</t>
  </si>
  <si>
    <t>307</t>
  </si>
  <si>
    <t>399</t>
  </si>
  <si>
    <t>317</t>
  </si>
  <si>
    <t>331</t>
  </si>
  <si>
    <t>562</t>
  </si>
  <si>
    <t>563</t>
  </si>
  <si>
    <t>明細番号</t>
    <rPh sb="0" eb="2">
      <t>メイサイ</t>
    </rPh>
    <rPh sb="2" eb="4">
      <t>バンゴウ</t>
    </rPh>
    <phoneticPr fontId="9"/>
  </si>
  <si>
    <t>計上用明細番号</t>
    <phoneticPr fontId="9"/>
  </si>
  <si>
    <t>証券番号</t>
    <rPh sb="0" eb="2">
      <t>ショウケン</t>
    </rPh>
    <rPh sb="2" eb="4">
      <t>バンゴウ</t>
    </rPh>
    <phoneticPr fontId="9"/>
  </si>
  <si>
    <t>記事欄（ｶﾅ）</t>
  </si>
  <si>
    <t>会社名</t>
    <rPh sb="0" eb="3">
      <t>カイシャメイ</t>
    </rPh>
    <phoneticPr fontId="8"/>
  </si>
  <si>
    <t>加入日</t>
    <rPh sb="0" eb="2">
      <t>カニュウ</t>
    </rPh>
    <rPh sb="2" eb="3">
      <t>ビ</t>
    </rPh>
    <phoneticPr fontId="8"/>
  </si>
  <si>
    <t>施設名称-漢字</t>
    <rPh sb="5" eb="7">
      <t>カンジ</t>
    </rPh>
    <phoneticPr fontId="9"/>
  </si>
  <si>
    <t>施設所在地-漢字</t>
    <rPh sb="6" eb="8">
      <t>カンジ</t>
    </rPh>
    <phoneticPr fontId="9"/>
  </si>
  <si>
    <t>電話番号</t>
    <rPh sb="0" eb="2">
      <t>デンワ</t>
    </rPh>
    <rPh sb="2" eb="4">
      <t>バンゴウ</t>
    </rPh>
    <phoneticPr fontId="9"/>
  </si>
  <si>
    <t>メールアドレス</t>
    <phoneticPr fontId="9"/>
  </si>
  <si>
    <t>098</t>
    <phoneticPr fontId="8"/>
  </si>
  <si>
    <t>021</t>
    <phoneticPr fontId="9"/>
  </si>
  <si>
    <t>Y34</t>
    <phoneticPr fontId="8"/>
  </si>
  <si>
    <t>診療所のみ</t>
    <rPh sb="0" eb="3">
      <t>シンリョウジョ</t>
    </rPh>
    <phoneticPr fontId="8"/>
  </si>
  <si>
    <t>1を入力</t>
    <rPh sb="2" eb="4">
      <t>ニュウリョク</t>
    </rPh>
    <phoneticPr fontId="9"/>
  </si>
  <si>
    <t>↑</t>
  </si>
  <si>
    <t>↑</t>
    <phoneticPr fontId="2"/>
  </si>
  <si>
    <t>既定値</t>
    <rPh sb="0" eb="3">
      <t>キテイチ</t>
    </rPh>
    <phoneticPr fontId="2"/>
  </si>
  <si>
    <t>手入力する</t>
    <rPh sb="0" eb="3">
      <t>テニュウリョク</t>
    </rPh>
    <phoneticPr fontId="2"/>
  </si>
  <si>
    <t>※社員番号（＝会員番号）ごとの通し番号</t>
    <phoneticPr fontId="2"/>
  </si>
  <si>
    <t>口振依頼書
1：問題なし
2：不備修正中
3：振込に変更</t>
    <rPh sb="0" eb="2">
      <t>クチブリ</t>
    </rPh>
    <rPh sb="1" eb="2">
      <t>シン</t>
    </rPh>
    <rPh sb="2" eb="5">
      <t>イライショ</t>
    </rPh>
    <rPh sb="8" eb="10">
      <t>モンダイ</t>
    </rPh>
    <rPh sb="15" eb="17">
      <t>フビ</t>
    </rPh>
    <rPh sb="17" eb="20">
      <t>シュウセイチュウ</t>
    </rPh>
    <rPh sb="23" eb="25">
      <t>フリコミ</t>
    </rPh>
    <rPh sb="26" eb="28">
      <t>ヘンコウ</t>
    </rPh>
    <phoneticPr fontId="6"/>
  </si>
  <si>
    <t>保険料
不払解除
1：解除</t>
    <rPh sb="0" eb="3">
      <t>ホケンリョウ</t>
    </rPh>
    <rPh sb="4" eb="6">
      <t>フバラ</t>
    </rPh>
    <rPh sb="6" eb="8">
      <t>カイジョ</t>
    </rPh>
    <rPh sb="11" eb="13">
      <t>カイジョ</t>
    </rPh>
    <phoneticPr fontId="6"/>
  </si>
  <si>
    <t>　　　　〃　　　</t>
    <phoneticPr fontId="2"/>
  </si>
  <si>
    <t xml:space="preserve"> 毎月15日を申込締切とし、翌月1日を保険始期としてご加入いただけます</t>
    <rPh sb="1" eb="3">
      <t>マイツキ</t>
    </rPh>
    <rPh sb="5" eb="6">
      <t>ニチ</t>
    </rPh>
    <rPh sb="7" eb="9">
      <t>モウシコミ</t>
    </rPh>
    <rPh sb="9" eb="11">
      <t>シメキリ</t>
    </rPh>
    <rPh sb="14" eb="16">
      <t>ヨクゲツ</t>
    </rPh>
    <rPh sb="17" eb="18">
      <t>ニチ</t>
    </rPh>
    <rPh sb="19" eb="21">
      <t>ホケン</t>
    </rPh>
    <rPh sb="21" eb="23">
      <t>シキ</t>
    </rPh>
    <rPh sb="27" eb="29">
      <t>カニュウ</t>
    </rPh>
    <phoneticPr fontId="2"/>
  </si>
  <si>
    <t xml:space="preserve"> 例：03-6262-5028</t>
    <rPh sb="1" eb="2">
      <t>レイ</t>
    </rPh>
    <phoneticPr fontId="2"/>
  </si>
  <si>
    <t>B列、D列をもとに自動表示</t>
    <rPh sb="1" eb="2">
      <t>レツ</t>
    </rPh>
    <rPh sb="4" eb="5">
      <t>レツ</t>
    </rPh>
    <rPh sb="9" eb="11">
      <t>ジドウ</t>
    </rPh>
    <rPh sb="11" eb="13">
      <t>ヒョウジ</t>
    </rPh>
    <phoneticPr fontId="2"/>
  </si>
  <si>
    <t>Y列をもとに自動表示</t>
    <rPh sb="1" eb="2">
      <t>レツ</t>
    </rPh>
    <rPh sb="6" eb="8">
      <t>ジドウ</t>
    </rPh>
    <rPh sb="8" eb="10">
      <t>ヒョウジ</t>
    </rPh>
    <phoneticPr fontId="2"/>
  </si>
  <si>
    <t>　　↑</t>
    <phoneticPr fontId="2"/>
  </si>
  <si>
    <t>＜医療上の賠償責任＞</t>
    <rPh sb="1" eb="4">
      <t>イリョウジョウ</t>
    </rPh>
    <rPh sb="5" eb="7">
      <t>バイショウ</t>
    </rPh>
    <rPh sb="7" eb="9">
      <t>セキニン</t>
    </rPh>
    <phoneticPr fontId="2"/>
  </si>
  <si>
    <t>計上
対象</t>
    <rPh sb="0" eb="2">
      <t>ケイジョウ</t>
    </rPh>
    <rPh sb="3" eb="5">
      <t>タイショウ</t>
    </rPh>
    <phoneticPr fontId="9"/>
  </si>
  <si>
    <t>記名被保険者氏名
・漢字</t>
    <phoneticPr fontId="2"/>
  </si>
  <si>
    <t>記名被保険者氏名
・カナ</t>
    <phoneticPr fontId="2"/>
  </si>
  <si>
    <t>I5に計算式をコピペする</t>
    <rPh sb="3" eb="6">
      <t>ケイサンシキ</t>
    </rPh>
    <phoneticPr fontId="2"/>
  </si>
  <si>
    <t>記名被保険者住所が保険会社の管理上必要となった場合は、</t>
    <rPh sb="0" eb="6">
      <t>キメイヒホケンジャ</t>
    </rPh>
    <rPh sb="6" eb="8">
      <t>ジュウショ</t>
    </rPh>
    <rPh sb="9" eb="13">
      <t>ホケンガイシャ</t>
    </rPh>
    <rPh sb="14" eb="16">
      <t>カンリ</t>
    </rPh>
    <rPh sb="16" eb="17">
      <t>ウエ</t>
    </rPh>
    <rPh sb="17" eb="19">
      <t>ヒツヨウ</t>
    </rPh>
    <rPh sb="23" eb="25">
      <t>バアイ</t>
    </rPh>
    <phoneticPr fontId="2"/>
  </si>
  <si>
    <t>J5に計算式をコピペする（AM列も同様）</t>
    <rPh sb="3" eb="6">
      <t>ケイサンシキ</t>
    </rPh>
    <rPh sb="15" eb="16">
      <t>レツ</t>
    </rPh>
    <rPh sb="17" eb="19">
      <t>ドウヨウ</t>
    </rPh>
    <phoneticPr fontId="2"/>
  </si>
  <si>
    <t>保険
種類</t>
    <rPh sb="0" eb="2">
      <t>ホケン</t>
    </rPh>
    <rPh sb="3" eb="5">
      <t>シュルイ</t>
    </rPh>
    <phoneticPr fontId="8"/>
  </si>
  <si>
    <t>保険金額
支払限度額</t>
    <rPh sb="0" eb="2">
      <t>ホケン</t>
    </rPh>
    <rPh sb="2" eb="4">
      <t>キンガク</t>
    </rPh>
    <rPh sb="5" eb="7">
      <t>シハライ</t>
    </rPh>
    <rPh sb="7" eb="9">
      <t>ゲンド</t>
    </rPh>
    <rPh sb="9" eb="10">
      <t>ガク</t>
    </rPh>
    <phoneticPr fontId="8"/>
  </si>
  <si>
    <t>過去3年
以内の事故</t>
    <rPh sb="0" eb="2">
      <t>カコ</t>
    </rPh>
    <rPh sb="3" eb="4">
      <t>ネン</t>
    </rPh>
    <rPh sb="5" eb="7">
      <t>イナイ</t>
    </rPh>
    <rPh sb="8" eb="10">
      <t>ジコ</t>
    </rPh>
    <phoneticPr fontId="8"/>
  </si>
  <si>
    <t>生年
月日</t>
    <rPh sb="0" eb="2">
      <t>セイネン</t>
    </rPh>
    <rPh sb="3" eb="5">
      <t>ガッピ</t>
    </rPh>
    <phoneticPr fontId="9"/>
  </si>
  <si>
    <t>記名被保険者（加入者）氏名</t>
    <rPh sb="0" eb="2">
      <t>キメイ</t>
    </rPh>
    <rPh sb="2" eb="6">
      <t>ヒホケンジャ</t>
    </rPh>
    <rPh sb="7" eb="10">
      <t>カニュウシャ</t>
    </rPh>
    <rPh sb="11" eb="13">
      <t>シメイ</t>
    </rPh>
    <phoneticPr fontId="2"/>
  </si>
  <si>
    <t>※他の医師賠償責任保険契約等</t>
    <phoneticPr fontId="2"/>
  </si>
  <si>
    <t>１．会員番号を入力ください</t>
    <rPh sb="2" eb="4">
      <t>カイイン</t>
    </rPh>
    <rPh sb="4" eb="6">
      <t>バンゴウ</t>
    </rPh>
    <rPh sb="7" eb="9">
      <t>ニュウリョク</t>
    </rPh>
    <phoneticPr fontId="2"/>
  </si>
  <si>
    <t>円（カンマは自動表示、例：100,000,000）</t>
    <rPh sb="0" eb="1">
      <t>エン</t>
    </rPh>
    <rPh sb="6" eb="8">
      <t>ジドウ</t>
    </rPh>
    <rPh sb="8" eb="10">
      <t>ヒョウジ</t>
    </rPh>
    <rPh sb="11" eb="12">
      <t>レイ</t>
    </rPh>
    <phoneticPr fontId="2"/>
  </si>
  <si>
    <t>　例：6691234567</t>
    <rPh sb="1" eb="2">
      <t>レイ</t>
    </rPh>
    <phoneticPr fontId="2"/>
  </si>
  <si>
    <t>・</t>
    <phoneticPr fontId="2"/>
  </si>
  <si>
    <t>再生医療サポート保険（自由診療）は、本会を保険契約者とする本会会員の先生方専用の団体契約です。</t>
    <rPh sb="0" eb="4">
      <t>サイセイイリョウ</t>
    </rPh>
    <rPh sb="8" eb="10">
      <t>ホケン</t>
    </rPh>
    <rPh sb="11" eb="15">
      <t>ジユウシンリョウ</t>
    </rPh>
    <rPh sb="18" eb="20">
      <t>ホンカイ</t>
    </rPh>
    <rPh sb="21" eb="23">
      <t>ホケン</t>
    </rPh>
    <rPh sb="23" eb="26">
      <t>ケイヤクシャ</t>
    </rPh>
    <rPh sb="29" eb="31">
      <t>ホンカイ</t>
    </rPh>
    <rPh sb="31" eb="33">
      <t>カイイン</t>
    </rPh>
    <rPh sb="34" eb="36">
      <t>センセイ</t>
    </rPh>
    <rPh sb="36" eb="37">
      <t>ガタ</t>
    </rPh>
    <rPh sb="37" eb="39">
      <t>センヨウ</t>
    </rPh>
    <rPh sb="40" eb="42">
      <t>ダンタイ</t>
    </rPh>
    <rPh sb="42" eb="44">
      <t>ケイヤク</t>
    </rPh>
    <phoneticPr fontId="2"/>
  </si>
  <si>
    <t>再生医療サポート保険（自由診療）加入申込票</t>
    <rPh sb="0" eb="4">
      <t>サイセイイリョウ</t>
    </rPh>
    <rPh sb="8" eb="10">
      <t>ホケン</t>
    </rPh>
    <rPh sb="11" eb="15">
      <t>ジユウシンリョウ</t>
    </rPh>
    <rPh sb="16" eb="21">
      <t>カニュウモウシコミヒョウ</t>
    </rPh>
    <phoneticPr fontId="2"/>
  </si>
  <si>
    <t>２．プランを選択してください。（「医師個人向け」／「診療所向け」）</t>
    <rPh sb="6" eb="8">
      <t>センタク</t>
    </rPh>
    <phoneticPr fontId="2"/>
  </si>
  <si>
    <t>名称</t>
    <rPh sb="0" eb="2">
      <t>メイショウ</t>
    </rPh>
    <phoneticPr fontId="2"/>
  </si>
  <si>
    <t>診療所</t>
    <rPh sb="0" eb="3">
      <t>シンリョウショ</t>
    </rPh>
    <phoneticPr fontId="2"/>
  </si>
  <si>
    <t>保険料（掛け金、円）</t>
    <rPh sb="0" eb="3">
      <t>ホケンリョウ</t>
    </rPh>
    <rPh sb="4" eb="5">
      <t>カ</t>
    </rPh>
    <rPh sb="6" eb="7">
      <t>キン</t>
    </rPh>
    <rPh sb="8" eb="9">
      <t>エン</t>
    </rPh>
    <phoneticPr fontId="2"/>
  </si>
  <si>
    <t>４．保険始期および限度額を選択ください。</t>
    <rPh sb="2" eb="4">
      <t>ホケン</t>
    </rPh>
    <rPh sb="4" eb="6">
      <t>シキ</t>
    </rPh>
    <rPh sb="9" eb="12">
      <t>ゲンドガク</t>
    </rPh>
    <rPh sb="13" eb="15">
      <t>センタク</t>
    </rPh>
    <phoneticPr fontId="2"/>
  </si>
  <si>
    <t>保険料テーブル（一般診療所）</t>
    <rPh sb="0" eb="3">
      <t>ホケンリョウ</t>
    </rPh>
    <rPh sb="8" eb="13">
      <t>イッパンシンリョウジョ</t>
    </rPh>
    <phoneticPr fontId="2"/>
  </si>
  <si>
    <t>保険料テーブル（歯科診療所）</t>
    <rPh sb="0" eb="3">
      <t>ホケンリョウ</t>
    </rPh>
    <rPh sb="8" eb="13">
      <t>シカシンリョウジョ</t>
    </rPh>
    <phoneticPr fontId="2"/>
  </si>
  <si>
    <t>　　　　　　　  一般社団法人日本再生医療学会　補償保険制度室</t>
    <phoneticPr fontId="2"/>
  </si>
  <si>
    <t xml:space="preserve"> 「口座振替」 または 「振込」 から選択ください</t>
    <rPh sb="2" eb="6">
      <t>コウザフリカエ</t>
    </rPh>
    <rPh sb="19" eb="21">
      <t>センタク</t>
    </rPh>
    <phoneticPr fontId="2"/>
  </si>
  <si>
    <t>限度額</t>
    <rPh sb="0" eb="3">
      <t>ゲンドガク</t>
    </rPh>
    <phoneticPr fontId="2"/>
  </si>
  <si>
    <t xml:space="preserve">加入者住所 </t>
    <rPh sb="0" eb="3">
      <t>カニュウシャ</t>
    </rPh>
    <rPh sb="3" eb="5">
      <t>ジュウショ</t>
    </rPh>
    <phoneticPr fontId="2"/>
  </si>
  <si>
    <t>医科／歯科</t>
    <rPh sb="0" eb="2">
      <t>イカ</t>
    </rPh>
    <rPh sb="3" eb="5">
      <t>シカ</t>
    </rPh>
    <phoneticPr fontId="2"/>
  </si>
  <si>
    <t xml:space="preserve"> 会員登録情報の 「自宅住所」 または 「所属住所」</t>
    <rPh sb="1" eb="3">
      <t>カイイン</t>
    </rPh>
    <rPh sb="3" eb="5">
      <t>トウロク</t>
    </rPh>
    <rPh sb="5" eb="7">
      <t>ジョウホウ</t>
    </rPh>
    <rPh sb="10" eb="12">
      <t>ジタク</t>
    </rPh>
    <rPh sb="12" eb="14">
      <t>ジュウショ</t>
    </rPh>
    <rPh sb="21" eb="23">
      <t>ショゾク</t>
    </rPh>
    <rPh sb="23" eb="25">
      <t>ジュウショ</t>
    </rPh>
    <phoneticPr fontId="2"/>
  </si>
  <si>
    <t xml:space="preserve"> </t>
    <phoneticPr fontId="2"/>
  </si>
  <si>
    <t xml:space="preserve"> 「医師個人向け」 または 「診療所向け」</t>
    <rPh sb="2" eb="7">
      <t>イシコジンム</t>
    </rPh>
    <rPh sb="15" eb="18">
      <t>シンリョウショ</t>
    </rPh>
    <rPh sb="18" eb="19">
      <t>ム</t>
    </rPh>
    <phoneticPr fontId="2"/>
  </si>
  <si>
    <t>プラン</t>
    <phoneticPr fontId="2"/>
  </si>
  <si>
    <t>こちら</t>
    <phoneticPr fontId="2"/>
  </si>
  <si>
    <t>６．確認画面（入力内容をご確認ください）</t>
    <rPh sb="2" eb="4">
      <t>カクニン</t>
    </rPh>
    <rPh sb="4" eb="6">
      <t>ガメン</t>
    </rPh>
    <rPh sb="7" eb="9">
      <t>ニュウリョク</t>
    </rPh>
    <rPh sb="9" eb="11">
      <t>ナイヨウ</t>
    </rPh>
    <rPh sb="13" eb="15">
      <t>カクニン</t>
    </rPh>
    <phoneticPr fontId="2"/>
  </si>
  <si>
    <t>「再生医療サポート保険（自由診療）のご案内」</t>
  </si>
  <si>
    <t>のご案内資料のPDFでの提供に同意します。</t>
    <phoneticPr fontId="2"/>
  </si>
  <si>
    <t>のご案内資料の内容を確認しました。</t>
    <phoneticPr fontId="2"/>
  </si>
  <si>
    <t>　  毎月15日を申込締切とし、翌月1日を保険始期としてご加入いただけます</t>
    <rPh sb="3" eb="5">
      <t>マイツキ</t>
    </rPh>
    <rPh sb="7" eb="8">
      <t>ニチ</t>
    </rPh>
    <rPh sb="9" eb="11">
      <t>モウシコミ</t>
    </rPh>
    <rPh sb="11" eb="13">
      <t>シメキリ</t>
    </rPh>
    <rPh sb="16" eb="18">
      <t>ヨクゲツ</t>
    </rPh>
    <rPh sb="19" eb="20">
      <t>ニチ</t>
    </rPh>
    <rPh sb="21" eb="23">
      <t>ホケン</t>
    </rPh>
    <rPh sb="23" eb="25">
      <t>シキ</t>
    </rPh>
    <rPh sb="29" eb="31">
      <t>カニュウ</t>
    </rPh>
    <phoneticPr fontId="2"/>
  </si>
  <si>
    <t>　　　　　〃　　　</t>
    <phoneticPr fontId="2"/>
  </si>
  <si>
    <t xml:space="preserve"> 　 保険始期および限度額に応じて自動表示されます</t>
    <rPh sb="3" eb="7">
      <t>ホケンシキ</t>
    </rPh>
    <rPh sb="10" eb="13">
      <t>ゲンドガク</t>
    </rPh>
    <rPh sb="14" eb="15">
      <t>オウ</t>
    </rPh>
    <rPh sb="17" eb="19">
      <t>ジドウ</t>
    </rPh>
    <rPh sb="19" eb="21">
      <t>ヒョウジ</t>
    </rPh>
    <phoneticPr fontId="2"/>
  </si>
  <si>
    <t xml:space="preserve"> 保険始期および限度額に応じて自動表示されます</t>
    <rPh sb="1" eb="5">
      <t>ホケンシキ</t>
    </rPh>
    <rPh sb="8" eb="11">
      <t>ゲンドガク</t>
    </rPh>
    <rPh sb="12" eb="13">
      <t>オウ</t>
    </rPh>
    <rPh sb="15" eb="17">
      <t>ジドウ</t>
    </rPh>
    <rPh sb="17" eb="19">
      <t>ヒョウジ</t>
    </rPh>
    <phoneticPr fontId="2"/>
  </si>
  <si>
    <t xml:space="preserve"> 「口座振替」 または 「振込」</t>
    <rPh sb="2" eb="6">
      <t>コウザフリカエ</t>
    </rPh>
    <phoneticPr fontId="2"/>
  </si>
  <si>
    <t>1. 会員番号 &gt; 2. プラン &gt; 3. 加入者情報 &gt; 4. 保険始期・限度額 &gt; 5. 保険料支払方法 ＞ 6. 確認</t>
    <rPh sb="60" eb="62">
      <t>カクニン</t>
    </rPh>
    <phoneticPr fontId="2"/>
  </si>
  <si>
    <t xml:space="preserve"> 　 詳細はパンフレットをご覧ください（「医師個人向け」 は１～６のみ）</t>
    <phoneticPr fontId="2"/>
  </si>
  <si>
    <t xml:space="preserve"> 　 詳細はパンフレットをご覧ください</t>
    <phoneticPr fontId="2"/>
  </si>
  <si>
    <t>円（例：100,000,000、カンマは自動表示のため入力不要）</t>
    <rPh sb="0" eb="1">
      <t>エン</t>
    </rPh>
    <rPh sb="2" eb="3">
      <t>レイ</t>
    </rPh>
    <rPh sb="20" eb="22">
      <t>ジドウ</t>
    </rPh>
    <rPh sb="22" eb="24">
      <t>ヒョウジ</t>
    </rPh>
    <rPh sb="27" eb="29">
      <t>ニュウリョク</t>
    </rPh>
    <rPh sb="29" eb="31">
      <t>フヨウ</t>
    </rPh>
    <phoneticPr fontId="2"/>
  </si>
  <si>
    <t>３．加入者情報を入力ください。</t>
    <phoneticPr fontId="2"/>
  </si>
  <si>
    <t>＊法人立の診療所の場合は、法人名・役職・氏名（例：医療法人〇〇会　理事長　再生　太郎）</t>
    <rPh sb="1" eb="4">
      <t>ホウジンリツ</t>
    </rPh>
    <rPh sb="5" eb="8">
      <t>シンリョウショ</t>
    </rPh>
    <rPh sb="9" eb="11">
      <t>バアイ</t>
    </rPh>
    <rPh sb="13" eb="16">
      <t>ホウジンメイ</t>
    </rPh>
    <rPh sb="17" eb="19">
      <t>ヤクショク</t>
    </rPh>
    <rPh sb="20" eb="22">
      <t>シメイ</t>
    </rPh>
    <rPh sb="37" eb="39">
      <t>サイセイ</t>
    </rPh>
    <rPh sb="40" eb="42">
      <t>タロウ</t>
    </rPh>
    <phoneticPr fontId="2"/>
  </si>
  <si>
    <t>法人の代表者が本会会員でない場合は、まず入会をご検討ください。また、実際に再生医療を提供される先生が本会会員であれば</t>
    <rPh sb="0" eb="2">
      <t>ホウジン</t>
    </rPh>
    <rPh sb="3" eb="6">
      <t>ダイヒョウシャ</t>
    </rPh>
    <rPh sb="7" eb="9">
      <t>ホンカイ</t>
    </rPh>
    <rPh sb="9" eb="11">
      <t>カイイン</t>
    </rPh>
    <rPh sb="14" eb="16">
      <t>バアイ</t>
    </rPh>
    <rPh sb="20" eb="22">
      <t>ニュウカイ</t>
    </rPh>
    <rPh sb="24" eb="26">
      <t>ケントウ</t>
    </rPh>
    <rPh sb="34" eb="36">
      <t>ジッサイ</t>
    </rPh>
    <rPh sb="37" eb="41">
      <t>サイセイイリョウ</t>
    </rPh>
    <rPh sb="42" eb="44">
      <t>テイキョウ</t>
    </rPh>
    <rPh sb="47" eb="49">
      <t>センセイ</t>
    </rPh>
    <rPh sb="50" eb="52">
      <t>ホンカイ</t>
    </rPh>
    <rPh sb="52" eb="54">
      <t>カイイン</t>
    </rPh>
    <phoneticPr fontId="2"/>
  </si>
  <si>
    <t>その先生の医師個人としてのリスクに対する備えとして、「医師個人向け」プランへの加入もご検討ください。</t>
    <rPh sb="2" eb="4">
      <t>センセイ</t>
    </rPh>
    <rPh sb="5" eb="9">
      <t>イシコジン</t>
    </rPh>
    <rPh sb="17" eb="18">
      <t>タイ</t>
    </rPh>
    <rPh sb="20" eb="21">
      <t>ソナ</t>
    </rPh>
    <rPh sb="27" eb="29">
      <t>イシ</t>
    </rPh>
    <phoneticPr fontId="2"/>
  </si>
  <si>
    <t>　＊郵送先：103-0023 東京都中央区日本橋本町2-3-11　日本橋ライフサイエンスビルディング</t>
    <rPh sb="2" eb="4">
      <t>ユウソウ</t>
    </rPh>
    <rPh sb="4" eb="5">
      <t>サキ</t>
    </rPh>
    <phoneticPr fontId="2"/>
  </si>
  <si>
    <t>　 銀行名　：三井住友銀行　　　支店名　：日本橋支店（店番号：695）</t>
    <phoneticPr fontId="2"/>
  </si>
  <si>
    <t>　 口座名義：一般社団法人日本再生医療学会（ｲｯﾊﾟﾝｼｬﾀﾞﾝﾎｳｼﾞﾝﾆﾎﾝｻｲｾｲｲﾘｮｳｶﾞｯｶｲ）</t>
    <phoneticPr fontId="2"/>
  </si>
  <si>
    <t>入力内容をご確認の上、メールに添付して insurance@jsrm.jp（補償保険制度室）へ送付ください。</t>
    <rPh sb="0" eb="2">
      <t>ニュウリョク</t>
    </rPh>
    <rPh sb="2" eb="4">
      <t>ナイヨウ</t>
    </rPh>
    <rPh sb="6" eb="8">
      <t>カクニン</t>
    </rPh>
    <rPh sb="9" eb="10">
      <t>ウエ</t>
    </rPh>
    <rPh sb="15" eb="17">
      <t>テンプ</t>
    </rPh>
    <rPh sb="38" eb="42">
      <t>ホショウホケン</t>
    </rPh>
    <rPh sb="42" eb="44">
      <t>セイド</t>
    </rPh>
    <rPh sb="44" eb="45">
      <t>シツ</t>
    </rPh>
    <rPh sb="47" eb="49">
      <t>ソウフ</t>
    </rPh>
    <phoneticPr fontId="2"/>
  </si>
  <si>
    <t>記名被保険者住所
・漢字</t>
    <phoneticPr fontId="2"/>
  </si>
  <si>
    <t>記名被保険者住所
・ｶﾅ</t>
    <phoneticPr fontId="2"/>
  </si>
  <si>
    <t>施設名称
-カナ</t>
    <phoneticPr fontId="2"/>
  </si>
  <si>
    <t>施設所在地
-フリガナ</t>
    <phoneticPr fontId="2"/>
  </si>
  <si>
    <t>　　　〃</t>
    <phoneticPr fontId="2"/>
  </si>
  <si>
    <t>　← 「診療所向け」プランの場合のみ入力ください</t>
    <rPh sb="4" eb="7">
      <t>シンリョウショ</t>
    </rPh>
    <rPh sb="7" eb="8">
      <t>ム</t>
    </rPh>
    <rPh sb="14" eb="16">
      <t>バアイ</t>
    </rPh>
    <rPh sb="18" eb="20">
      <t>ニュウリョク</t>
    </rPh>
    <phoneticPr fontId="2"/>
  </si>
  <si>
    <t>　　　　〃</t>
    <phoneticPr fontId="2"/>
  </si>
  <si>
    <r>
      <t xml:space="preserve">会員番号 </t>
    </r>
    <r>
      <rPr>
        <b/>
        <sz val="8"/>
        <color theme="0"/>
        <rFont val="Noto Sans JP"/>
        <family val="3"/>
        <charset val="128"/>
      </rPr>
      <t>（ハイフンなし、10桁、半角で入力ください）</t>
    </r>
    <rPh sb="0" eb="2">
      <t>カイイン</t>
    </rPh>
    <rPh sb="2" eb="4">
      <t>バンゴウ</t>
    </rPh>
    <rPh sb="15" eb="16">
      <t>ケタ</t>
    </rPh>
    <rPh sb="17" eb="19">
      <t>ハンカク</t>
    </rPh>
    <rPh sb="20" eb="22">
      <t>ニュウリョク</t>
    </rPh>
    <phoneticPr fontId="2"/>
  </si>
  <si>
    <r>
      <t xml:space="preserve">プラン </t>
    </r>
    <r>
      <rPr>
        <b/>
        <sz val="8"/>
        <color theme="0"/>
        <rFont val="Noto Sans JP"/>
        <family val="3"/>
        <charset val="128"/>
      </rPr>
      <t>（ドロップダウンリストから選択してください）</t>
    </r>
    <rPh sb="17" eb="19">
      <t>センタク</t>
    </rPh>
    <phoneticPr fontId="2"/>
  </si>
  <si>
    <r>
      <t xml:space="preserve">医科／歯科 </t>
    </r>
    <r>
      <rPr>
        <b/>
        <sz val="8"/>
        <color theme="0"/>
        <rFont val="Noto Sans JP"/>
        <family val="3"/>
        <charset val="128"/>
      </rPr>
      <t>（ドロップダウンリストから選択ください）</t>
    </r>
    <rPh sb="0" eb="2">
      <t>イカ</t>
    </rPh>
    <rPh sb="3" eb="5">
      <t>シカ</t>
    </rPh>
    <phoneticPr fontId="2"/>
  </si>
  <si>
    <r>
      <t xml:space="preserve">TEL </t>
    </r>
    <r>
      <rPr>
        <b/>
        <sz val="8"/>
        <color theme="0"/>
        <rFont val="Noto Sans JP"/>
        <family val="3"/>
        <charset val="128"/>
      </rPr>
      <t>（半角で入力ください）</t>
    </r>
    <phoneticPr fontId="2"/>
  </si>
  <si>
    <r>
      <t xml:space="preserve">メールアドレス </t>
    </r>
    <r>
      <rPr>
        <b/>
        <sz val="8"/>
        <color theme="0"/>
        <rFont val="Noto Sans JP"/>
        <family val="3"/>
        <charset val="128"/>
      </rPr>
      <t>（半角で入力ください）</t>
    </r>
    <phoneticPr fontId="2"/>
  </si>
  <si>
    <r>
      <t xml:space="preserve">加入者住所 </t>
    </r>
    <r>
      <rPr>
        <b/>
        <sz val="8"/>
        <color theme="0"/>
        <rFont val="Noto Sans JP"/>
        <family val="3"/>
        <charset val="128"/>
      </rPr>
      <t>（ドロップダウンリストから選択ください）</t>
    </r>
    <rPh sb="0" eb="3">
      <t>カニュウシャ</t>
    </rPh>
    <rPh sb="3" eb="5">
      <t>ジュウショ</t>
    </rPh>
    <phoneticPr fontId="2"/>
  </si>
  <si>
    <r>
      <t>有無</t>
    </r>
    <r>
      <rPr>
        <b/>
        <sz val="8"/>
        <color theme="0"/>
        <rFont val="Noto Sans JP"/>
        <family val="3"/>
        <charset val="128"/>
      </rPr>
      <t>（選択ください）</t>
    </r>
    <rPh sb="0" eb="2">
      <t>ウム</t>
    </rPh>
    <rPh sb="3" eb="5">
      <t>センタク</t>
    </rPh>
    <phoneticPr fontId="2"/>
  </si>
  <si>
    <r>
      <t>保険金額</t>
    </r>
    <r>
      <rPr>
        <b/>
        <sz val="8"/>
        <color theme="0"/>
        <rFont val="Noto Sans JP"/>
        <family val="3"/>
        <charset val="128"/>
      </rPr>
      <t>（半角）</t>
    </r>
    <rPh sb="0" eb="4">
      <t>ホケンキンガク</t>
    </rPh>
    <rPh sb="5" eb="7">
      <t>ハンカク</t>
    </rPh>
    <phoneticPr fontId="2"/>
  </si>
  <si>
    <r>
      <t xml:space="preserve">診療所の形態 </t>
    </r>
    <r>
      <rPr>
        <b/>
        <sz val="8"/>
        <color theme="0"/>
        <rFont val="Noto Sans JP"/>
        <family val="3"/>
        <charset val="128"/>
      </rPr>
      <t>（ドロップダウンリストから選択ください）</t>
    </r>
    <rPh sb="0" eb="3">
      <t>シンリョウジョ</t>
    </rPh>
    <rPh sb="4" eb="6">
      <t>ケイタイ</t>
    </rPh>
    <phoneticPr fontId="2"/>
  </si>
  <si>
    <r>
      <t xml:space="preserve">住所
</t>
    </r>
    <r>
      <rPr>
        <b/>
        <sz val="8"/>
        <color theme="0"/>
        <rFont val="Noto Sans JP"/>
        <family val="3"/>
        <charset val="128"/>
      </rPr>
      <t>（郵便番号は不要）</t>
    </r>
    <rPh sb="0" eb="2">
      <t>ジュウショ</t>
    </rPh>
    <phoneticPr fontId="2"/>
  </si>
  <si>
    <r>
      <t xml:space="preserve">保険始期 </t>
    </r>
    <r>
      <rPr>
        <b/>
        <sz val="8"/>
        <color theme="0"/>
        <rFont val="Noto Sans JP"/>
        <family val="3"/>
        <charset val="128"/>
      </rPr>
      <t>（ドロップダウンリストから選択ください）</t>
    </r>
    <rPh sb="0" eb="4">
      <t>ホケンシキ</t>
    </rPh>
    <phoneticPr fontId="2"/>
  </si>
  <si>
    <r>
      <rPr>
        <b/>
        <sz val="10"/>
        <color theme="1"/>
        <rFont val="Noto Sans JP"/>
        <family val="3"/>
        <charset val="128"/>
      </rPr>
      <t>＜再生医療等における補償責任＞</t>
    </r>
    <r>
      <rPr>
        <sz val="10"/>
        <color theme="1"/>
        <rFont val="Noto Sans JP"/>
        <family val="3"/>
        <charset val="128"/>
      </rPr>
      <t>･･･</t>
    </r>
    <r>
      <rPr>
        <sz val="7.5"/>
        <color theme="1"/>
        <rFont val="Noto Sans JP"/>
        <family val="3"/>
        <charset val="128"/>
      </rPr>
      <t>「医師個人向け」「診療所向け」共通（保険料はプランにより異なります）</t>
    </r>
    <rPh sb="1" eb="5">
      <t>サイセイイリョウ</t>
    </rPh>
    <rPh sb="5" eb="6">
      <t>トウ</t>
    </rPh>
    <rPh sb="10" eb="12">
      <t>ホショウ</t>
    </rPh>
    <rPh sb="12" eb="14">
      <t>セキニン</t>
    </rPh>
    <rPh sb="19" eb="21">
      <t>イシ</t>
    </rPh>
    <rPh sb="21" eb="24">
      <t>コジンム</t>
    </rPh>
    <rPh sb="27" eb="30">
      <t>シンリョウショ</t>
    </rPh>
    <rPh sb="30" eb="31">
      <t>ム</t>
    </rPh>
    <rPh sb="33" eb="35">
      <t>キョウツウ</t>
    </rPh>
    <rPh sb="36" eb="39">
      <t>ホケンリョウ</t>
    </rPh>
    <rPh sb="46" eb="47">
      <t>コト</t>
    </rPh>
    <phoneticPr fontId="2"/>
  </si>
  <si>
    <r>
      <rPr>
        <sz val="11"/>
        <color theme="10"/>
        <rFont val="Noto Sans JP"/>
        <family val="3"/>
        <charset val="128"/>
      </rPr>
      <t>　 『</t>
    </r>
    <r>
      <rPr>
        <u/>
        <sz val="11"/>
        <color theme="10"/>
        <rFont val="Noto Sans JP"/>
        <family val="3"/>
        <charset val="128"/>
      </rPr>
      <t>預金口座振替依頼書・自動払込利用申込書</t>
    </r>
    <r>
      <rPr>
        <sz val="11"/>
        <color theme="10"/>
        <rFont val="Noto Sans JP"/>
        <family val="3"/>
        <charset val="128"/>
      </rPr>
      <t>』</t>
    </r>
    <phoneticPr fontId="2"/>
  </si>
  <si>
    <r>
      <t xml:space="preserve">会員番号 </t>
    </r>
    <r>
      <rPr>
        <b/>
        <sz val="8"/>
        <color theme="0"/>
        <rFont val="Noto Sans JP"/>
        <family val="3"/>
        <charset val="128"/>
      </rPr>
      <t>（ハイフンなし、半角）</t>
    </r>
    <rPh sb="0" eb="2">
      <t>カイイン</t>
    </rPh>
    <rPh sb="2" eb="4">
      <t>バンゴウ</t>
    </rPh>
    <rPh sb="13" eb="15">
      <t>ハンカク</t>
    </rPh>
    <phoneticPr fontId="2"/>
  </si>
  <si>
    <r>
      <t xml:space="preserve">TEL </t>
    </r>
    <r>
      <rPr>
        <b/>
        <sz val="8"/>
        <color theme="0"/>
        <rFont val="Noto Sans JP"/>
        <family val="3"/>
        <charset val="128"/>
      </rPr>
      <t>（半角）</t>
    </r>
    <phoneticPr fontId="2"/>
  </si>
  <si>
    <r>
      <t xml:space="preserve">メールアドレス </t>
    </r>
    <r>
      <rPr>
        <b/>
        <sz val="8"/>
        <color theme="0"/>
        <rFont val="Noto Sans JP"/>
        <family val="3"/>
        <charset val="128"/>
      </rPr>
      <t>（半角）</t>
    </r>
    <phoneticPr fontId="2"/>
  </si>
  <si>
    <r>
      <t xml:space="preserve">診療所の形態 </t>
    </r>
    <r>
      <rPr>
        <b/>
        <sz val="8"/>
        <color theme="0"/>
        <rFont val="Noto Sans JP"/>
        <family val="3"/>
        <charset val="128"/>
      </rPr>
      <t>（「診療所向け」プランの場合のみ）</t>
    </r>
    <rPh sb="0" eb="3">
      <t>シンリョウジョ</t>
    </rPh>
    <rPh sb="4" eb="6">
      <t>ケイタイ</t>
    </rPh>
    <rPh sb="9" eb="12">
      <t>シンリョウショ</t>
    </rPh>
    <rPh sb="12" eb="13">
      <t>ム</t>
    </rPh>
    <rPh sb="19" eb="21">
      <t>バアイ</t>
    </rPh>
    <phoneticPr fontId="2"/>
  </si>
  <si>
    <r>
      <t>診療所</t>
    </r>
    <r>
      <rPr>
        <b/>
        <sz val="8"/>
        <color theme="0"/>
        <rFont val="Noto Sans JP"/>
        <family val="3"/>
        <charset val="128"/>
      </rPr>
      <t xml:space="preserve"> （「診療所向け」プランの場合のみ）</t>
    </r>
    <rPh sb="0" eb="3">
      <t>シンリョウショ</t>
    </rPh>
    <phoneticPr fontId="2"/>
  </si>
  <si>
    <t xml:space="preserve">　 お申込みに当たり上記にご同意いただき
</t>
    <phoneticPr fontId="2"/>
  </si>
  <si>
    <t>　 右の□にチェックを入れてください。</t>
    <phoneticPr fontId="2"/>
  </si>
  <si>
    <t>「仮入会」の段階ではご加入いただけません。入会手続きについては、以下をご参照ください。</t>
    <rPh sb="32" eb="34">
      <t>イカ</t>
    </rPh>
    <rPh sb="36" eb="38">
      <t>サンショウ</t>
    </rPh>
    <phoneticPr fontId="2"/>
  </si>
  <si>
    <t>＊姓名の間は１文字あけてください。法人立の診療所の場合は、法人名・役職・氏名を入力ください（例：医療法人〇〇会　理事長　再生　太郎）</t>
    <rPh sb="17" eb="20">
      <t>ホウジンリツ</t>
    </rPh>
    <rPh sb="21" eb="24">
      <t>シンリョウショ</t>
    </rPh>
    <rPh sb="25" eb="27">
      <t>バアイ</t>
    </rPh>
    <rPh sb="29" eb="32">
      <t>ホウジンメイ</t>
    </rPh>
    <rPh sb="33" eb="35">
      <t>ヤクショク</t>
    </rPh>
    <rPh sb="36" eb="38">
      <t>シメイ</t>
    </rPh>
    <rPh sb="39" eb="41">
      <t>ニュウリョク</t>
    </rPh>
    <rPh sb="60" eb="62">
      <t>サイセイ</t>
    </rPh>
    <rPh sb="63" eb="65">
      <t>タロウ</t>
    </rPh>
    <phoneticPr fontId="2"/>
  </si>
  <si>
    <t xml:space="preserve"> 会員登録情報の 「自宅住所」 または 「所属住所」 から選択ください</t>
    <rPh sb="1" eb="3">
      <t>カイイン</t>
    </rPh>
    <rPh sb="3" eb="5">
      <t>トウロク</t>
    </rPh>
    <rPh sb="5" eb="7">
      <t>ジョウホウ</t>
    </rPh>
    <rPh sb="10" eb="12">
      <t>ジタク</t>
    </rPh>
    <rPh sb="12" eb="14">
      <t>ジュウショ</t>
    </rPh>
    <rPh sb="21" eb="23">
      <t>ショゾク</t>
    </rPh>
    <rPh sb="23" eb="25">
      <t>ジュウショ</t>
    </rPh>
    <rPh sb="29" eb="31">
      <t>センタク</t>
    </rPh>
    <phoneticPr fontId="2"/>
  </si>
  <si>
    <t xml:space="preserve"> 有の場合のみ、下の保険会社名および保険金額に入力ください</t>
    <rPh sb="1" eb="2">
      <t>ア</t>
    </rPh>
    <rPh sb="3" eb="5">
      <t>バアイ</t>
    </rPh>
    <rPh sb="8" eb="9">
      <t>シタ</t>
    </rPh>
    <rPh sb="10" eb="14">
      <t>ホケンガイシャ</t>
    </rPh>
    <rPh sb="14" eb="15">
      <t>メイ</t>
    </rPh>
    <rPh sb="18" eb="22">
      <t>ホケンキンガク</t>
    </rPh>
    <rPh sb="23" eb="25">
      <t>ニュウリョク</t>
    </rPh>
    <phoneticPr fontId="2"/>
  </si>
  <si>
    <t xml:space="preserve"> ← 「診療所向け」プランの場合のみ選択ください（個人立 ／法人立）</t>
    <rPh sb="4" eb="7">
      <t>シンリョウショ</t>
    </rPh>
    <rPh sb="7" eb="8">
      <t>ム</t>
    </rPh>
    <rPh sb="14" eb="16">
      <t>バアイ</t>
    </rPh>
    <rPh sb="18" eb="20">
      <t>センタク</t>
    </rPh>
    <rPh sb="25" eb="28">
      <t>コジンリツ</t>
    </rPh>
    <rPh sb="30" eb="33">
      <t>ホウジンリツ</t>
    </rPh>
    <phoneticPr fontId="2"/>
  </si>
  <si>
    <t xml:space="preserve"> ↑「支払限度額」と記載されている場合があります。保険料（掛け金）とは異なりますのでご注意ください。</t>
    <rPh sb="3" eb="5">
      <t>シハライ</t>
    </rPh>
    <rPh sb="5" eb="8">
      <t>ゲンドガク</t>
    </rPh>
    <rPh sb="10" eb="12">
      <t>キサイ</t>
    </rPh>
    <rPh sb="17" eb="19">
      <t>バアイ</t>
    </rPh>
    <rPh sb="25" eb="27">
      <t>ホケン</t>
    </rPh>
    <rPh sb="27" eb="28">
      <t>リョウ</t>
    </rPh>
    <rPh sb="29" eb="30">
      <t>カ</t>
    </rPh>
    <rPh sb="31" eb="32">
      <t>キン</t>
    </rPh>
    <rPh sb="35" eb="36">
      <t>コト</t>
    </rPh>
    <rPh sb="43" eb="45">
      <t>チュウイ</t>
    </rPh>
    <phoneticPr fontId="2"/>
  </si>
  <si>
    <r>
      <t xml:space="preserve">限度額 </t>
    </r>
    <r>
      <rPr>
        <b/>
        <sz val="8"/>
        <color theme="0"/>
        <rFont val="Noto Sans JP"/>
        <family val="3"/>
        <charset val="128"/>
      </rPr>
      <t>（ドロップダウンリストから選択
　　　　    ください）</t>
    </r>
    <rPh sb="0" eb="3">
      <t>ゲンドガク</t>
    </rPh>
    <phoneticPr fontId="2"/>
  </si>
  <si>
    <t>５．保険料払込方法を選択ください。</t>
    <rPh sb="2" eb="5">
      <t>ホケンリョウ</t>
    </rPh>
    <rPh sb="5" eb="7">
      <t>ハライコミ</t>
    </rPh>
    <rPh sb="7" eb="9">
      <t>ホウホウ</t>
    </rPh>
    <rPh sb="10" eb="12">
      <t>センタク</t>
    </rPh>
    <phoneticPr fontId="2"/>
  </si>
  <si>
    <r>
      <t xml:space="preserve">保険料払込方法 </t>
    </r>
    <r>
      <rPr>
        <b/>
        <sz val="8"/>
        <color theme="0"/>
        <rFont val="Noto Sans JP"/>
        <family val="3"/>
        <charset val="128"/>
      </rPr>
      <t>（ドロップダウンリストから選択ください）</t>
    </r>
    <rPh sb="0" eb="3">
      <t>ホケンリョウ</t>
    </rPh>
    <rPh sb="3" eb="5">
      <t>ハライコミ</t>
    </rPh>
    <rPh sb="5" eb="7">
      <t>ホウホウ</t>
    </rPh>
    <phoneticPr fontId="2"/>
  </si>
  <si>
    <t>●保険料払込方法に 「口座振替」（保険始期翌月に自動引落）を選択された場合は、初年度に限り次の書類の原本を郵送ください。</t>
    <rPh sb="1" eb="4">
      <t>ホケンリョウ</t>
    </rPh>
    <rPh sb="4" eb="6">
      <t>ハライコミ</t>
    </rPh>
    <rPh sb="6" eb="8">
      <t>ホウホウ</t>
    </rPh>
    <rPh sb="11" eb="13">
      <t>コウザ</t>
    </rPh>
    <rPh sb="13" eb="15">
      <t>フリカエ</t>
    </rPh>
    <rPh sb="17" eb="19">
      <t>ホケン</t>
    </rPh>
    <rPh sb="19" eb="21">
      <t>シキ</t>
    </rPh>
    <rPh sb="21" eb="23">
      <t>ヨクゲツ</t>
    </rPh>
    <rPh sb="24" eb="26">
      <t>ジドウ</t>
    </rPh>
    <rPh sb="26" eb="28">
      <t>ヒキオトシ</t>
    </rPh>
    <rPh sb="30" eb="32">
      <t>センタク</t>
    </rPh>
    <rPh sb="35" eb="37">
      <t>バアイ</t>
    </rPh>
    <rPh sb="39" eb="42">
      <t>ショネンド</t>
    </rPh>
    <rPh sb="43" eb="44">
      <t>カギ</t>
    </rPh>
    <rPh sb="45" eb="46">
      <t>ツギ</t>
    </rPh>
    <rPh sb="47" eb="49">
      <t>ショルイ</t>
    </rPh>
    <rPh sb="50" eb="52">
      <t>ゲンポン</t>
    </rPh>
    <rPh sb="53" eb="55">
      <t>ユウソウ</t>
    </rPh>
    <phoneticPr fontId="2"/>
  </si>
  <si>
    <t xml:space="preserve"> 例：6691234567</t>
    <rPh sb="1" eb="2">
      <t>レイ</t>
    </rPh>
    <phoneticPr fontId="2"/>
  </si>
  <si>
    <t xml:space="preserve"> ←「診療所向け」プランの場合のみ</t>
    <phoneticPr fontId="2"/>
  </si>
  <si>
    <t xml:space="preserve"> ← 今回払込みいいただく保険料（掛け金）です</t>
    <rPh sb="3" eb="5">
      <t>コンカイ</t>
    </rPh>
    <rPh sb="5" eb="7">
      <t>ハライコ</t>
    </rPh>
    <rPh sb="13" eb="15">
      <t>ホケン</t>
    </rPh>
    <rPh sb="15" eb="16">
      <t>リョウ</t>
    </rPh>
    <rPh sb="17" eb="18">
      <t>カ</t>
    </rPh>
    <rPh sb="19" eb="20">
      <t>キン</t>
    </rPh>
    <phoneticPr fontId="2"/>
  </si>
  <si>
    <t>保険料払込方法</t>
    <rPh sb="0" eb="3">
      <t>ホケンリョウ</t>
    </rPh>
    <rPh sb="3" eb="5">
      <t>ハライコミ</t>
    </rPh>
    <rPh sb="5" eb="7">
      <t>ホウホウ</t>
    </rPh>
    <phoneticPr fontId="2"/>
  </si>
  <si>
    <t>＊支払限度額および年間保険料についての詳細はパンフレットP.8以降をご覧ください。保険始期と限度額を選択いただくと保険料が自動計算されます。</t>
    <rPh sb="1" eb="3">
      <t>シハライ</t>
    </rPh>
    <rPh sb="3" eb="6">
      <t>ゲンドガク</t>
    </rPh>
    <rPh sb="9" eb="11">
      <t>ネンカン</t>
    </rPh>
    <rPh sb="11" eb="14">
      <t>ホケンリョウ</t>
    </rPh>
    <rPh sb="19" eb="21">
      <t>ショウサイ</t>
    </rPh>
    <rPh sb="31" eb="33">
      <t>イコウ</t>
    </rPh>
    <rPh sb="35" eb="36">
      <t>ラン</t>
    </rPh>
    <rPh sb="41" eb="43">
      <t>ホケン</t>
    </rPh>
    <rPh sb="43" eb="45">
      <t>シキ</t>
    </rPh>
    <rPh sb="46" eb="49">
      <t>ゲンドガク</t>
    </rPh>
    <rPh sb="50" eb="52">
      <t>センタク</t>
    </rPh>
    <rPh sb="57" eb="60">
      <t>ホケンリョウ</t>
    </rPh>
    <rPh sb="61" eb="63">
      <t>ジドウ</t>
    </rPh>
    <rPh sb="63" eb="65">
      <t>ケイサン</t>
    </rPh>
    <phoneticPr fontId="2"/>
  </si>
  <si>
    <r>
      <rPr>
        <sz val="10"/>
        <color theme="1"/>
        <rFont val="Noto Sans JP"/>
        <family val="3"/>
        <charset val="128"/>
      </rPr>
      <t xml:space="preserve">    本会HP ＞ </t>
    </r>
    <r>
      <rPr>
        <u/>
        <sz val="10"/>
        <color theme="10"/>
        <rFont val="Noto Sans JP"/>
        <family val="3"/>
        <charset val="128"/>
      </rPr>
      <t>入会案内</t>
    </r>
    <rPh sb="4" eb="6">
      <t>ホンカイ</t>
    </rPh>
    <rPh sb="11" eb="13">
      <t>ニュウカイ</t>
    </rPh>
    <rPh sb="13" eb="15">
      <t>アンナイ</t>
    </rPh>
    <phoneticPr fontId="2"/>
  </si>
  <si>
    <r>
      <t>●保険料払込方法に「振込」を選択された場合は、保険始期の</t>
    </r>
    <r>
      <rPr>
        <b/>
        <u/>
        <sz val="10"/>
        <color rgb="FFFF0000"/>
        <rFont val="Noto Sans JP"/>
        <family val="3"/>
        <charset val="128"/>
      </rPr>
      <t>前月15日まで</t>
    </r>
    <r>
      <rPr>
        <sz val="10"/>
        <color theme="1"/>
        <rFont val="Noto Sans JP"/>
        <family val="3"/>
        <charset val="128"/>
      </rPr>
      <t>に下記口座に合計保険料（掛け金）をお振込みください。</t>
    </r>
    <rPh sb="1" eb="4">
      <t>ホケンリョウ</t>
    </rPh>
    <rPh sb="4" eb="6">
      <t>ハライコミ</t>
    </rPh>
    <rPh sb="6" eb="8">
      <t>ホウホウ</t>
    </rPh>
    <rPh sb="28" eb="30">
      <t>ゼンゲツ</t>
    </rPh>
    <rPh sb="32" eb="33">
      <t>ニチ</t>
    </rPh>
    <phoneticPr fontId="2"/>
  </si>
  <si>
    <t>　＊依頼書の左上の明細番号（２桁）はブランクで結構です。</t>
    <rPh sb="15" eb="16">
      <t>ケタ</t>
    </rPh>
    <phoneticPr fontId="2"/>
  </si>
  <si>
    <r>
      <t xml:space="preserve">（ご注意）加入申込票（付属書類を含みます。）には事実を正確にご回答（入力）ください。
※印の項目は危険に関する重要な事項であり、ご回答内容が事実と相違する場合は、ご契約を解除し、保険金をお支払いできないことがありますので十分にご確認のうえご回答（入力）ください。
</t>
    </r>
    <r>
      <rPr>
        <sz val="9"/>
        <color theme="1"/>
        <rFont val="Noto Sans JP"/>
        <family val="3"/>
        <charset val="128"/>
      </rPr>
      <t>●白いセルに入力（またはドロップダウンから選択）の上、insurance@jsrm.jp（補償保険制度室）へメールください。
●ご案内資料（パンフレット『再生医療サポート保険（自由診療）のご案内』。重要事項のご説明を含みます）をPDFでご提供（HPに掲載）することにつきご同意いただき、内容をご確認ください。
●これらのご案内資料をHPでご確認いただき、ダウンロードのうえ紙またはデータで保存してください。
●これらのご案内資料につき紙面での提供を希望される場合および参照・保存できない場合には、HPに記載の「お問合わせ先」までご連絡ください。</t>
    </r>
    <rPh sb="133" eb="134">
      <t>シロ</t>
    </rPh>
    <phoneticPr fontId="2"/>
  </si>
  <si>
    <t>「再生医療サポート保険（自由診療）のご案内」</t>
    <phoneticPr fontId="2"/>
  </si>
  <si>
    <t>法人立の診療所の場合、「診療所向け」プランにご加入いただける方（申込人・記名被保険者）は、法人の代表者（例：理事長）に限ります。</t>
    <rPh sb="0" eb="3">
      <t>ホウジンリツ</t>
    </rPh>
    <rPh sb="4" eb="6">
      <t>シンリョウ</t>
    </rPh>
    <rPh sb="6" eb="7">
      <t>ショ</t>
    </rPh>
    <rPh sb="8" eb="10">
      <t>バアイ</t>
    </rPh>
    <rPh sb="12" eb="15">
      <t>シンリョウショ</t>
    </rPh>
    <rPh sb="15" eb="16">
      <t>ム</t>
    </rPh>
    <rPh sb="23" eb="25">
      <t>カニュウ</t>
    </rPh>
    <rPh sb="45" eb="47">
      <t>ホウジン</t>
    </rPh>
    <rPh sb="48" eb="50">
      <t>ダイヒョウ</t>
    </rPh>
    <rPh sb="50" eb="51">
      <t>シャ</t>
    </rPh>
    <rPh sb="52" eb="53">
      <t>レイ</t>
    </rPh>
    <rPh sb="54" eb="57">
      <t>リジチョウ</t>
    </rPh>
    <rPh sb="59" eb="60">
      <t>カギ</t>
    </rPh>
    <phoneticPr fontId="2"/>
  </si>
  <si>
    <t>「診療所向け」、「医師個人向け」の両方に加入申込される場合は、それぞれにつき加入申込票をご提出ください。</t>
    <rPh sb="1" eb="4">
      <t>シンリョウショ</t>
    </rPh>
    <rPh sb="4" eb="5">
      <t>ム</t>
    </rPh>
    <rPh sb="9" eb="14">
      <t>イシコジンム</t>
    </rPh>
    <rPh sb="17" eb="19">
      <t>リョウホウ</t>
    </rPh>
    <rPh sb="20" eb="22">
      <t>カニュウ</t>
    </rPh>
    <rPh sb="22" eb="24">
      <t>モウシコミ</t>
    </rPh>
    <rPh sb="27" eb="29">
      <t>バアイ</t>
    </rPh>
    <rPh sb="38" eb="43">
      <t>カニュウモウシコミヒョウ</t>
    </rPh>
    <rPh sb="45" eb="47">
      <t>テイシュツ</t>
    </rPh>
    <phoneticPr fontId="2"/>
  </si>
  <si>
    <t>　 預金種別：普通　　　    　　 　口座番号：8280442</t>
    <phoneticPr fontId="2"/>
  </si>
  <si>
    <t xml:space="preserve">     ＊振込依頼人は 「加入者様名（記名被保険者名）」 としてください。</t>
    <phoneticPr fontId="2"/>
  </si>
  <si>
    <t>　＊振込手数料は加入者様（先生）ご負担でお願いいたします。</t>
    <phoneticPr fontId="2"/>
  </si>
  <si>
    <r>
      <t xml:space="preserve">他の
保険
契約
</t>
    </r>
    <r>
      <rPr>
        <sz val="6"/>
        <rFont val="Noto Sans JP"/>
        <family val="3"/>
        <charset val="128"/>
      </rPr>
      <t>1. 有
2. 無</t>
    </r>
    <rPh sb="0" eb="1">
      <t>タ</t>
    </rPh>
    <rPh sb="3" eb="5">
      <t>ホケン</t>
    </rPh>
    <rPh sb="6" eb="8">
      <t>ケイヤク</t>
    </rPh>
    <rPh sb="12" eb="13">
      <t>ユウ</t>
    </rPh>
    <rPh sb="17" eb="18">
      <t>ナシ</t>
    </rPh>
    <phoneticPr fontId="8"/>
  </si>
  <si>
    <r>
      <t xml:space="preserve">加入者区分１
</t>
    </r>
    <r>
      <rPr>
        <sz val="6"/>
        <rFont val="Noto Sans JP"/>
        <family val="3"/>
        <charset val="128"/>
      </rPr>
      <t>１：医師個人
２：個人診療所
３：医療法人診療所</t>
    </r>
    <rPh sb="0" eb="3">
      <t>カニュウシャ</t>
    </rPh>
    <rPh sb="3" eb="5">
      <t>クブン</t>
    </rPh>
    <rPh sb="9" eb="11">
      <t>イシ</t>
    </rPh>
    <rPh sb="11" eb="13">
      <t>コジン</t>
    </rPh>
    <rPh sb="16" eb="18">
      <t>コジン</t>
    </rPh>
    <rPh sb="18" eb="21">
      <t>シンリョウジョ</t>
    </rPh>
    <rPh sb="24" eb="26">
      <t>イリョウ</t>
    </rPh>
    <rPh sb="26" eb="28">
      <t>ホウジン</t>
    </rPh>
    <rPh sb="28" eb="31">
      <t>シンリョウジョ</t>
    </rPh>
    <phoneticPr fontId="8"/>
  </si>
  <si>
    <r>
      <t xml:space="preserve">加入者区分２
</t>
    </r>
    <r>
      <rPr>
        <sz val="6"/>
        <rFont val="Noto Sans JP"/>
        <family val="3"/>
        <charset val="128"/>
      </rPr>
      <t>１：歯科
２：医科（歯科以外）</t>
    </r>
    <rPh sb="0" eb="3">
      <t>カニュウシャ</t>
    </rPh>
    <rPh sb="3" eb="5">
      <t>クブン</t>
    </rPh>
    <rPh sb="9" eb="11">
      <t>シカ</t>
    </rPh>
    <rPh sb="14" eb="16">
      <t>イカ</t>
    </rPh>
    <rPh sb="17" eb="19">
      <t>シカ</t>
    </rPh>
    <rPh sb="19" eb="21">
      <t>イガイ</t>
    </rPh>
    <phoneticPr fontId="8"/>
  </si>
  <si>
    <r>
      <t xml:space="preserve">加入プラン
＜賠償責任＞
</t>
    </r>
    <r>
      <rPr>
        <sz val="6"/>
        <rFont val="Noto Sans JP"/>
        <family val="3"/>
        <charset val="128"/>
      </rPr>
      <t>医師個人（１～６）
診療所（１～８）</t>
    </r>
    <rPh sb="0" eb="2">
      <t>カニュウ</t>
    </rPh>
    <rPh sb="7" eb="9">
      <t>バイショウ</t>
    </rPh>
    <rPh sb="9" eb="11">
      <t>セキニン</t>
    </rPh>
    <rPh sb="13" eb="15">
      <t>イシ</t>
    </rPh>
    <rPh sb="15" eb="17">
      <t>コジン</t>
    </rPh>
    <rPh sb="23" eb="26">
      <t>シンリョウジョ</t>
    </rPh>
    <phoneticPr fontId="8"/>
  </si>
  <si>
    <r>
      <t xml:space="preserve">加入プラン
＜補償責任＞
</t>
    </r>
    <r>
      <rPr>
        <sz val="6"/>
        <rFont val="Noto Sans JP"/>
        <family val="3"/>
        <charset val="128"/>
      </rPr>
      <t>　　　A:1
　　　B:2
　　　C:3</t>
    </r>
    <rPh sb="0" eb="2">
      <t>カニュウ</t>
    </rPh>
    <rPh sb="7" eb="9">
      <t>ホショウ</t>
    </rPh>
    <rPh sb="9" eb="11">
      <t>セキニン</t>
    </rPh>
    <phoneticPr fontId="8"/>
  </si>
  <si>
    <r>
      <rPr>
        <sz val="9"/>
        <color theme="1"/>
        <rFont val="Noto Sans JP"/>
        <family val="3"/>
        <charset val="128"/>
      </rPr>
      <t xml:space="preserve">保険料支払方法
</t>
    </r>
    <r>
      <rPr>
        <sz val="6"/>
        <color theme="1"/>
        <rFont val="Noto Sans JP"/>
        <family val="3"/>
        <charset val="128"/>
      </rPr>
      <t>１：振込
２：口座振替</t>
    </r>
    <rPh sb="0" eb="3">
      <t>ホケンリョウ</t>
    </rPh>
    <rPh sb="3" eb="5">
      <t>シハラ</t>
    </rPh>
    <rPh sb="5" eb="7">
      <t>ホウホウ</t>
    </rPh>
    <rPh sb="10" eb="12">
      <t>フリコミ</t>
    </rPh>
    <rPh sb="15" eb="17">
      <t>コウザ</t>
    </rPh>
    <rPh sb="17" eb="19">
      <t>フリカエ</t>
    </rPh>
    <phoneticPr fontId="9"/>
  </si>
  <si>
    <r>
      <t xml:space="preserve">保険料済
フラグ
</t>
    </r>
    <r>
      <rPr>
        <sz val="6"/>
        <color theme="1"/>
        <rFont val="Noto Sans JP"/>
        <family val="3"/>
        <charset val="128"/>
      </rPr>
      <t>1：入金</t>
    </r>
    <rPh sb="0" eb="3">
      <t>ホケンリョウ</t>
    </rPh>
    <rPh sb="3" eb="4">
      <t>スミ</t>
    </rPh>
    <rPh sb="11" eb="13">
      <t>ニュウキン</t>
    </rPh>
    <phoneticPr fontId="6"/>
  </si>
  <si>
    <r>
      <t xml:space="preserve">継続せず、変更
</t>
    </r>
    <r>
      <rPr>
        <sz val="6"/>
        <color theme="1"/>
        <rFont val="Noto Sans JP"/>
        <family val="3"/>
        <charset val="128"/>
      </rPr>
      <t>1：7/1継続せず
2：7/1加入・変更
3：8/1以降加入・変更
4：中途解約</t>
    </r>
    <rPh sb="0" eb="2">
      <t>ケイゾク</t>
    </rPh>
    <rPh sb="5" eb="7">
      <t>ヘンコウ</t>
    </rPh>
    <rPh sb="13" eb="15">
      <t>ケイゾク</t>
    </rPh>
    <rPh sb="23" eb="25">
      <t>カニュウ</t>
    </rPh>
    <rPh sb="26" eb="28">
      <t>ヘンコウ</t>
    </rPh>
    <rPh sb="34" eb="36">
      <t>イコウ</t>
    </rPh>
    <rPh sb="36" eb="38">
      <t>カニュウ</t>
    </rPh>
    <rPh sb="39" eb="41">
      <t>ヘンコウ</t>
    </rPh>
    <rPh sb="44" eb="48">
      <t>チュウトカイヤク</t>
    </rPh>
    <phoneticPr fontId="6"/>
  </si>
  <si>
    <t>再生医療サポート保険（自由診療）ウェブページは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</si>
</sst>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sz val="11"/>
      <color theme="1"/>
      <name val="ＭＳ Ｐゴシック"/>
      <family val="2"/>
      <charset val="128"/>
    </font>
    <font>
      <sz val="6"/>
      <name val="ＭＳ Ｐゴシック"/>
      <family val="2"/>
      <charset val="128"/>
    </font>
    <font>
      <sz val="6"/>
      <name val="ＭＳ Ｐゴシック"/>
      <family val="3"/>
      <charset val="128"/>
    </font>
    <font>
      <sz val="10"/>
      <color indexed="81"/>
      <name val="Meiryo UI"/>
      <family val="3"/>
      <charset val="128"/>
    </font>
    <font>
      <b/>
      <sz val="24"/>
      <color theme="0"/>
      <name val="Noto Sans JP"/>
      <family val="3"/>
      <charset val="128"/>
    </font>
    <font>
      <sz val="11"/>
      <color theme="1"/>
      <name val="Noto Sans JP"/>
      <family val="3"/>
      <charset val="128"/>
    </font>
    <font>
      <b/>
      <sz val="10"/>
      <color theme="0"/>
      <name val="Noto Sans JP"/>
      <family val="3"/>
      <charset val="128"/>
    </font>
    <font>
      <sz val="9"/>
      <color rgb="FFFF0000"/>
      <name val="Noto Sans JP"/>
      <family val="3"/>
      <charset val="128"/>
    </font>
    <font>
      <sz val="9"/>
      <color theme="1"/>
      <name val="Noto Sans JP"/>
      <family val="3"/>
      <charset val="128"/>
    </font>
    <font>
      <b/>
      <sz val="9"/>
      <color rgb="FFFF0000"/>
      <name val="Noto Sans JP"/>
      <family val="3"/>
      <charset val="128"/>
    </font>
    <font>
      <b/>
      <sz val="9"/>
      <color theme="1"/>
      <name val="Noto Sans JP"/>
      <family val="3"/>
      <charset val="128"/>
    </font>
    <font>
      <b/>
      <sz val="11"/>
      <color theme="1"/>
      <name val="Noto Sans JP"/>
      <family val="3"/>
      <charset val="128"/>
    </font>
    <font>
      <b/>
      <sz val="16"/>
      <color theme="1"/>
      <name val="Noto Sans JP"/>
      <family val="3"/>
      <charset val="128"/>
    </font>
    <font>
      <sz val="10"/>
      <color theme="1"/>
      <name val="Noto Sans JP"/>
      <family val="3"/>
      <charset val="128"/>
    </font>
    <font>
      <b/>
      <sz val="8"/>
      <color theme="0"/>
      <name val="Noto Sans JP"/>
      <family val="3"/>
      <charset val="128"/>
    </font>
    <font>
      <u/>
      <sz val="10"/>
      <color theme="10"/>
      <name val="Noto Sans JP"/>
      <family val="3"/>
      <charset val="128"/>
    </font>
    <font>
      <u/>
      <sz val="11"/>
      <color theme="10"/>
      <name val="Noto Sans JP"/>
      <family val="3"/>
      <charset val="128"/>
    </font>
    <font>
      <b/>
      <sz val="12"/>
      <color rgb="FFFF0000"/>
      <name val="Noto Sans JP"/>
      <family val="3"/>
      <charset val="128"/>
    </font>
    <font>
      <b/>
      <sz val="10"/>
      <color theme="1"/>
      <name val="Noto Sans JP"/>
      <family val="3"/>
      <charset val="128"/>
    </font>
    <font>
      <sz val="12"/>
      <color theme="1"/>
      <name val="Noto Sans JP"/>
      <family val="3"/>
      <charset val="128"/>
    </font>
    <font>
      <b/>
      <sz val="10"/>
      <color rgb="FFFF0000"/>
      <name val="Noto Sans JP"/>
      <family val="3"/>
      <charset val="128"/>
    </font>
    <font>
      <b/>
      <sz val="12"/>
      <color theme="0"/>
      <name val="Noto Sans JP"/>
      <family val="3"/>
      <charset val="128"/>
    </font>
    <font>
      <b/>
      <sz val="12"/>
      <color theme="1"/>
      <name val="Noto Sans JP"/>
      <family val="3"/>
      <charset val="128"/>
    </font>
    <font>
      <sz val="7.5"/>
      <color theme="1"/>
      <name val="Noto Sans JP"/>
      <family val="3"/>
      <charset val="128"/>
    </font>
    <font>
      <sz val="11"/>
      <color theme="10"/>
      <name val="Noto Sans JP"/>
      <family val="3"/>
      <charset val="128"/>
    </font>
    <font>
      <u/>
      <sz val="9"/>
      <color theme="10"/>
      <name val="Noto Sans JP"/>
      <family val="3"/>
      <charset val="128"/>
    </font>
    <font>
      <b/>
      <sz val="11"/>
      <color rgb="FFFF0000"/>
      <name val="Noto Sans JP"/>
      <family val="3"/>
      <charset val="128"/>
    </font>
    <font>
      <b/>
      <sz val="8"/>
      <color rgb="FFFF0000"/>
      <name val="Noto Sans JP"/>
      <family val="3"/>
      <charset val="128"/>
    </font>
    <font>
      <sz val="8"/>
      <color theme="1"/>
      <name val="Noto Sans JP"/>
      <family val="3"/>
      <charset val="128"/>
    </font>
    <font>
      <b/>
      <u/>
      <sz val="10"/>
      <color rgb="FFFF0000"/>
      <name val="Noto Sans JP"/>
      <family val="3"/>
      <charset val="128"/>
    </font>
    <font>
      <b/>
      <sz val="14"/>
      <color theme="1"/>
      <name val="Noto Sans JP"/>
      <family val="3"/>
      <charset val="128"/>
    </font>
    <font>
      <b/>
      <sz val="11"/>
      <color theme="0"/>
      <name val="Noto Sans JP"/>
      <family val="3"/>
      <charset val="128"/>
    </font>
    <font>
      <b/>
      <sz val="11"/>
      <color indexed="9"/>
      <name val="Noto Sans JP"/>
      <family val="3"/>
      <charset val="128"/>
    </font>
    <font>
      <b/>
      <sz val="14"/>
      <color indexed="8"/>
      <name val="Noto Sans JP"/>
      <family val="3"/>
      <charset val="128"/>
    </font>
    <font>
      <sz val="9"/>
      <name val="Noto Sans JP"/>
      <family val="3"/>
      <charset val="128"/>
    </font>
    <font>
      <sz val="6"/>
      <name val="Noto Sans JP"/>
      <family val="3"/>
      <charset val="128"/>
    </font>
    <font>
      <sz val="6"/>
      <color theme="1"/>
      <name val="Noto Sans JP"/>
      <family val="3"/>
      <charset val="128"/>
    </font>
    <font>
      <sz val="10"/>
      <name val="Noto Sans JP"/>
      <family val="3"/>
      <charset val="128"/>
    </font>
    <font>
      <sz val="10"/>
      <color theme="0"/>
      <name val="Noto Sans JP"/>
      <family val="3"/>
      <charset val="128"/>
    </font>
    <font>
      <sz val="12"/>
      <color rgb="FFFF0000"/>
      <name val="Noto Sans JP"/>
      <family val="3"/>
      <charset val="128"/>
    </font>
    <font>
      <sz val="9"/>
      <color theme="0" tint="-0.34998626667073579"/>
      <name val="Noto Sans JP"/>
      <family val="3"/>
      <charset val="128"/>
    </font>
  </fonts>
  <fills count="15">
    <fill>
      <patternFill patternType="none"/>
    </fill>
    <fill>
      <patternFill patternType="gray125"/>
    </fill>
    <fill>
      <patternFill patternType="solid">
        <fgColor rgb="FF5C2482"/>
        <bgColor indexed="64"/>
      </patternFill>
    </fill>
    <fill>
      <patternFill patternType="solid">
        <fgColor rgb="FFFFFFCC"/>
        <bgColor indexed="64"/>
      </patternFill>
    </fill>
    <fill>
      <patternFill patternType="solid">
        <fgColor rgb="FFCCECFF"/>
        <bgColor indexed="64"/>
      </patternFill>
    </fill>
    <fill>
      <patternFill patternType="solid">
        <fgColor rgb="FFFFFF00"/>
        <bgColor indexed="64"/>
      </patternFill>
    </fill>
    <fill>
      <patternFill patternType="solid">
        <fgColor rgb="FFCCFFFF"/>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CCFFCC"/>
        <bgColor indexed="64"/>
      </patternFill>
    </fill>
    <fill>
      <patternFill patternType="solid">
        <fgColor theme="0" tint="-0.499984740745262"/>
        <bgColor indexed="64"/>
      </patternFill>
    </fill>
    <fill>
      <patternFill patternType="solid">
        <fgColor rgb="FFFFFF99"/>
        <bgColor indexed="64"/>
      </patternFill>
    </fill>
    <fill>
      <patternFill patternType="solid">
        <fgColor rgb="FF99CCFF"/>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top/>
      <bottom style="thin">
        <color theme="0"/>
      </bottom>
      <diagonal/>
    </border>
    <border>
      <left style="thin">
        <color indexed="64"/>
      </left>
      <right style="thick">
        <color theme="0" tint="-0.499984740745262"/>
      </right>
      <top style="thin">
        <color indexed="64"/>
      </top>
      <bottom style="thick">
        <color theme="0" tint="-0.499984740745262"/>
      </bottom>
      <diagonal/>
    </border>
    <border>
      <left style="thin">
        <color indexed="64"/>
      </left>
      <right/>
      <top style="thin">
        <color indexed="64"/>
      </top>
      <bottom style="thick">
        <color theme="0" tint="-0.499984740745262"/>
      </bottom>
      <diagonal/>
    </border>
    <border>
      <left/>
      <right style="thick">
        <color theme="0" tint="-0.499984740745262"/>
      </right>
      <top style="thin">
        <color indexed="64"/>
      </top>
      <bottom style="thick">
        <color theme="0" tint="-0.499984740745262"/>
      </bottom>
      <diagonal/>
    </border>
    <border>
      <left/>
      <right style="thin">
        <color indexed="64"/>
      </right>
      <top/>
      <bottom style="thick">
        <color theme="0" tint="-0.499984740745262"/>
      </bottom>
      <diagonal/>
    </border>
    <border>
      <left/>
      <right/>
      <top/>
      <bottom style="thick">
        <color theme="0" tint="-0.499984740745262"/>
      </bottom>
      <diagonal/>
    </border>
    <border>
      <left/>
      <right/>
      <top style="thin">
        <color indexed="64"/>
      </top>
      <bottom style="thick">
        <color theme="0" tint="-0.499984740745262"/>
      </bottom>
      <diagonal/>
    </border>
    <border>
      <left style="thin">
        <color theme="0"/>
      </left>
      <right style="thin">
        <color indexed="64"/>
      </right>
      <top style="thin">
        <color theme="0"/>
      </top>
      <bottom style="thick">
        <color theme="0" tint="-0.499984740745262"/>
      </bottom>
      <diagonal/>
    </border>
    <border>
      <left style="thin">
        <color indexed="64"/>
      </left>
      <right style="thick">
        <color theme="0" tint="-0.499984740745262"/>
      </right>
      <top style="thin">
        <color indexed="64"/>
      </top>
      <bottom style="thin">
        <color indexed="64"/>
      </bottom>
      <diagonal/>
    </border>
    <border>
      <left/>
      <right style="thick">
        <color theme="0" tint="-0.499984740745262"/>
      </right>
      <top style="thin">
        <color indexed="64"/>
      </top>
      <bottom style="thin">
        <color indexed="64"/>
      </bottom>
      <diagonal/>
    </border>
    <border>
      <left style="thin">
        <color indexed="64"/>
      </left>
      <right style="thick">
        <color theme="0" tint="-0.34998626667073579"/>
      </right>
      <top style="thin">
        <color indexed="64"/>
      </top>
      <bottom style="thin">
        <color indexed="64"/>
      </bottom>
      <diagonal/>
    </border>
    <border>
      <left style="thick">
        <color theme="0" tint="-0.499984740745262"/>
      </left>
      <right/>
      <top style="thick">
        <color theme="0" tint="-0.499984740745262"/>
      </top>
      <bottom/>
      <diagonal/>
    </border>
    <border>
      <left/>
      <right style="thick">
        <color theme="0" tint="-0.499984740745262"/>
      </right>
      <top style="thin">
        <color indexed="64"/>
      </top>
      <bottom/>
      <diagonal/>
    </border>
    <border>
      <left style="thin">
        <color theme="0"/>
      </left>
      <right/>
      <top style="thin">
        <color theme="0"/>
      </top>
      <bottom style="thick">
        <color theme="0" tint="-0.499984740745262"/>
      </bottom>
      <diagonal/>
    </border>
    <border>
      <left style="thin">
        <color indexed="64"/>
      </left>
      <right style="thick">
        <color theme="0" tint="-0.499984740745262"/>
      </right>
      <top/>
      <bottom style="thin">
        <color indexed="64"/>
      </bottom>
      <diagonal/>
    </border>
    <border>
      <left/>
      <right style="medium">
        <color theme="0" tint="-0.24994659260841701"/>
      </right>
      <top/>
      <bottom/>
      <diagonal/>
    </border>
    <border>
      <left style="thick">
        <color theme="0" tint="-0.499984740745262"/>
      </left>
      <right/>
      <top/>
      <bottom/>
      <diagonal/>
    </border>
    <border>
      <left/>
      <right/>
      <top style="thick">
        <color theme="0" tint="-0.499984740745262"/>
      </top>
      <bottom/>
      <diagonal/>
    </border>
    <border>
      <left style="medium">
        <color indexed="64"/>
      </left>
      <right style="thin">
        <color theme="0"/>
      </right>
      <top/>
      <bottom/>
      <diagonal/>
    </border>
    <border>
      <left style="medium">
        <color indexed="64"/>
      </left>
      <right style="thin">
        <color theme="0"/>
      </right>
      <top/>
      <bottom style="thick">
        <color theme="0" tint="-0.499984740745262"/>
      </bottom>
      <diagonal/>
    </border>
    <border>
      <left/>
      <right style="thin">
        <color theme="0"/>
      </right>
      <top/>
      <bottom/>
      <diagonal/>
    </border>
    <border>
      <left/>
      <right style="thin">
        <color theme="0"/>
      </right>
      <top/>
      <bottom style="thick">
        <color theme="0" tint="-0.499984740745262"/>
      </bottom>
      <diagonal/>
    </border>
    <border>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lignment vertical="center"/>
    </xf>
  </cellStyleXfs>
  <cellXfs count="230">
    <xf numFmtId="0" fontId="0" fillId="0" borderId="0" xfId="0">
      <alignment vertical="center"/>
    </xf>
    <xf numFmtId="0" fontId="13"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2" fillId="2" borderId="0" xfId="0" applyFont="1" applyFill="1">
      <alignment vertical="center"/>
    </xf>
    <xf numFmtId="0" fontId="12" fillId="4" borderId="0" xfId="0" applyFont="1" applyFill="1">
      <alignment vertical="center"/>
    </xf>
    <xf numFmtId="0" fontId="12" fillId="0" borderId="0" xfId="0" applyFont="1">
      <alignment vertical="center"/>
    </xf>
    <xf numFmtId="0" fontId="17" fillId="4" borderId="0" xfId="0" applyFont="1" applyFill="1" applyAlignment="1">
      <alignment horizontal="left" vertical="center"/>
    </xf>
    <xf numFmtId="0" fontId="16" fillId="4" borderId="0" xfId="0" applyFont="1" applyFill="1" applyAlignment="1">
      <alignment horizontal="left"/>
    </xf>
    <xf numFmtId="0" fontId="16" fillId="4" borderId="0" xfId="0" applyFont="1" applyFill="1" applyAlignment="1">
      <alignment horizontal="right" vertical="center"/>
    </xf>
    <xf numFmtId="0" fontId="16" fillId="4" borderId="0" xfId="0" applyFont="1" applyFill="1">
      <alignment vertical="center"/>
    </xf>
    <xf numFmtId="0" fontId="18" fillId="4" borderId="0" xfId="0" applyFont="1" applyFill="1">
      <alignment vertical="center"/>
    </xf>
    <xf numFmtId="0" fontId="16" fillId="4" borderId="0" xfId="0" applyFont="1" applyFill="1" applyAlignment="1">
      <alignment horizontal="left" vertical="top"/>
    </xf>
    <xf numFmtId="0" fontId="16" fillId="4" borderId="0" xfId="0" applyFont="1" applyFill="1" applyAlignment="1">
      <alignment horizontal="left" vertical="center" wrapText="1"/>
    </xf>
    <xf numFmtId="0" fontId="18" fillId="4" borderId="0" xfId="0" applyFont="1" applyFill="1" applyAlignment="1">
      <alignment horizontal="left" vertical="center" wrapText="1"/>
    </xf>
    <xf numFmtId="0" fontId="20" fillId="4" borderId="0" xfId="0" applyFont="1" applyFill="1">
      <alignment vertical="center"/>
    </xf>
    <xf numFmtId="0" fontId="13" fillId="2" borderId="15" xfId="0" applyFont="1" applyFill="1" applyBorder="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12" fillId="4" borderId="0" xfId="0" applyFont="1" applyFill="1" applyAlignment="1">
      <alignment vertical="center" wrapText="1"/>
    </xf>
    <xf numFmtId="0" fontId="20" fillId="4" borderId="0" xfId="0" applyFont="1" applyFill="1" applyAlignment="1">
      <alignment vertical="center" wrapText="1"/>
    </xf>
    <xf numFmtId="0" fontId="23" fillId="4" borderId="0" xfId="2" applyFont="1" applyFill="1" applyProtection="1">
      <alignment vertical="center"/>
    </xf>
    <xf numFmtId="0" fontId="20" fillId="0" borderId="11" xfId="0" applyFont="1" applyBorder="1" applyAlignment="1" applyProtection="1">
      <alignment horizontal="center" vertical="center"/>
      <protection locked="0"/>
    </xf>
    <xf numFmtId="0" fontId="13" fillId="4" borderId="0" xfId="0" applyFont="1" applyFill="1">
      <alignment vertical="center"/>
    </xf>
    <xf numFmtId="0" fontId="13" fillId="4" borderId="0" xfId="0" applyFont="1" applyFill="1" applyAlignment="1">
      <alignment horizontal="center" vertical="center"/>
    </xf>
    <xf numFmtId="0" fontId="20" fillId="4" borderId="26" xfId="0" applyFont="1" applyFill="1" applyBorder="1">
      <alignment vertical="center"/>
    </xf>
    <xf numFmtId="0" fontId="20" fillId="4" borderId="27" xfId="0" applyFont="1" applyFill="1" applyBorder="1" applyAlignment="1">
      <alignment horizontal="left" vertical="center"/>
    </xf>
    <xf numFmtId="0" fontId="20" fillId="4" borderId="0" xfId="2" applyFont="1" applyFill="1" applyBorder="1" applyAlignment="1" applyProtection="1">
      <alignment horizontal="left" vertical="center"/>
    </xf>
    <xf numFmtId="0" fontId="13" fillId="2" borderId="8" xfId="0" applyFont="1" applyFill="1" applyBorder="1">
      <alignment vertical="center"/>
    </xf>
    <xf numFmtId="0" fontId="20" fillId="0" borderId="20" xfId="0" applyFont="1" applyBorder="1" applyAlignment="1" applyProtection="1">
      <alignment horizontal="center" vertical="center"/>
      <protection locked="0"/>
    </xf>
    <xf numFmtId="0" fontId="13" fillId="2" borderId="9" xfId="0" applyFont="1" applyFill="1" applyBorder="1">
      <alignment vertical="center"/>
    </xf>
    <xf numFmtId="0" fontId="25" fillId="4" borderId="0" xfId="0" applyFont="1" applyFill="1">
      <alignment vertical="center"/>
    </xf>
    <xf numFmtId="0" fontId="13" fillId="2" borderId="17" xfId="0" applyFont="1" applyFill="1" applyBorder="1">
      <alignment vertical="center"/>
    </xf>
    <xf numFmtId="0" fontId="20" fillId="4" borderId="21" xfId="0" applyFont="1" applyFill="1" applyBorder="1" applyAlignment="1">
      <alignment horizontal="left" vertical="center"/>
    </xf>
    <xf numFmtId="38" fontId="20" fillId="4" borderId="0" xfId="1" applyFont="1" applyFill="1" applyBorder="1" applyAlignment="1" applyProtection="1">
      <alignment horizontal="right" vertical="center"/>
    </xf>
    <xf numFmtId="38" fontId="20" fillId="14" borderId="11" xfId="1" applyFont="1" applyFill="1" applyBorder="1" applyAlignment="1" applyProtection="1">
      <alignment horizontal="center" vertical="center"/>
      <protection locked="0"/>
    </xf>
    <xf numFmtId="0" fontId="13" fillId="2" borderId="17" xfId="0" applyFont="1" applyFill="1" applyBorder="1" applyAlignment="1">
      <alignment vertical="center" wrapText="1"/>
    </xf>
    <xf numFmtId="38" fontId="24" fillId="4" borderId="0" xfId="1" applyFont="1" applyFill="1" applyBorder="1" applyAlignment="1" applyProtection="1">
      <alignment horizontal="left" vertical="center"/>
    </xf>
    <xf numFmtId="0" fontId="13" fillId="2" borderId="7" xfId="0" applyFont="1" applyFill="1" applyBorder="1">
      <alignment vertical="center"/>
    </xf>
    <xf numFmtId="0" fontId="13" fillId="2" borderId="6" xfId="0" applyFont="1" applyFill="1" applyBorder="1">
      <alignment vertical="center"/>
    </xf>
    <xf numFmtId="176" fontId="20" fillId="0" borderId="18" xfId="0" applyNumberFormat="1" applyFont="1" applyBorder="1" applyAlignment="1" applyProtection="1">
      <alignment horizontal="center" vertical="center"/>
      <protection locked="0"/>
    </xf>
    <xf numFmtId="38" fontId="20" fillId="4" borderId="0" xfId="1" applyFont="1" applyFill="1" applyBorder="1" applyAlignment="1" applyProtection="1">
      <alignment horizontal="left" vertical="center"/>
    </xf>
    <xf numFmtId="176" fontId="20" fillId="4" borderId="0" xfId="0" applyNumberFormat="1" applyFont="1" applyFill="1" applyAlignment="1">
      <alignment horizontal="left" vertical="center"/>
    </xf>
    <xf numFmtId="0" fontId="27" fillId="4" borderId="0" xfId="0" applyFont="1" applyFill="1">
      <alignment vertical="center"/>
    </xf>
    <xf numFmtId="0" fontId="13" fillId="2" borderId="10" xfId="0" applyFont="1" applyFill="1" applyBorder="1">
      <alignment vertical="center"/>
    </xf>
    <xf numFmtId="0" fontId="20" fillId="0" borderId="18" xfId="0" applyFont="1" applyBorder="1" applyAlignment="1" applyProtection="1">
      <alignment horizontal="center" vertical="center"/>
      <protection locked="0"/>
    </xf>
    <xf numFmtId="0" fontId="13" fillId="2" borderId="23" xfId="0" applyFont="1" applyFill="1" applyBorder="1">
      <alignment vertical="center"/>
    </xf>
    <xf numFmtId="38" fontId="20" fillId="3" borderId="18" xfId="1" applyFont="1" applyFill="1" applyBorder="1" applyAlignment="1" applyProtection="1">
      <alignment horizontal="right" vertical="center"/>
    </xf>
    <xf numFmtId="38" fontId="20" fillId="3" borderId="24" xfId="1" applyFont="1" applyFill="1" applyBorder="1" applyAlignment="1" applyProtection="1">
      <alignment horizontal="right" vertical="center"/>
    </xf>
    <xf numFmtId="0" fontId="28" fillId="2" borderId="17" xfId="0" applyFont="1" applyFill="1" applyBorder="1">
      <alignment vertical="center"/>
    </xf>
    <xf numFmtId="38" fontId="29" fillId="5" borderId="11" xfId="1" applyFont="1" applyFill="1" applyBorder="1" applyAlignment="1" applyProtection="1">
      <alignment horizontal="right" vertical="center"/>
    </xf>
    <xf numFmtId="0" fontId="23" fillId="4" borderId="0" xfId="2" applyFont="1" applyFill="1" applyAlignment="1" applyProtection="1">
      <alignment vertical="center"/>
    </xf>
    <xf numFmtId="0" fontId="22" fillId="4" borderId="0" xfId="2" applyFont="1" applyFill="1" applyBorder="1" applyProtection="1">
      <alignment vertical="center"/>
    </xf>
    <xf numFmtId="0" fontId="15" fillId="4" borderId="0" xfId="0" applyFont="1" applyFill="1">
      <alignment vertical="center"/>
    </xf>
    <xf numFmtId="0" fontId="32" fillId="4" borderId="0" xfId="2" applyFont="1" applyFill="1" applyBorder="1" applyProtection="1">
      <alignment vertical="center"/>
    </xf>
    <xf numFmtId="0" fontId="20" fillId="0" borderId="0" xfId="0" applyFont="1">
      <alignment vertical="center"/>
    </xf>
    <xf numFmtId="0" fontId="20" fillId="0" borderId="0" xfId="0" applyFont="1" applyAlignment="1">
      <alignment horizontal="left" vertical="center"/>
    </xf>
    <xf numFmtId="0" fontId="20" fillId="0" borderId="25" xfId="0" applyFont="1" applyBorder="1">
      <alignment vertical="center"/>
    </xf>
    <xf numFmtId="0" fontId="12" fillId="0" borderId="25" xfId="0" applyFont="1" applyBorder="1">
      <alignment vertical="center"/>
    </xf>
    <xf numFmtId="0" fontId="20" fillId="3" borderId="11" xfId="0" applyFont="1" applyFill="1" applyBorder="1" applyAlignment="1">
      <alignment horizontal="center" vertical="center"/>
    </xf>
    <xf numFmtId="0" fontId="20" fillId="4" borderId="25" xfId="0" applyFont="1" applyFill="1" applyBorder="1">
      <alignment vertical="center"/>
    </xf>
    <xf numFmtId="0" fontId="12" fillId="4" borderId="25" xfId="0" applyFont="1" applyFill="1" applyBorder="1">
      <alignment vertical="center"/>
    </xf>
    <xf numFmtId="0" fontId="20" fillId="3" borderId="13" xfId="0" applyFont="1" applyFill="1" applyBorder="1" applyAlignment="1">
      <alignment horizontal="center" vertical="center"/>
    </xf>
    <xf numFmtId="0" fontId="12" fillId="0" borderId="0" xfId="0" applyFont="1" applyAlignment="1">
      <alignment vertical="center" wrapText="1"/>
    </xf>
    <xf numFmtId="0" fontId="13" fillId="0" borderId="0" xfId="0" applyFont="1">
      <alignment vertical="center"/>
    </xf>
    <xf numFmtId="38" fontId="20" fillId="0" borderId="0" xfId="1" applyFont="1" applyFill="1" applyBorder="1" applyAlignment="1" applyProtection="1">
      <alignment horizontal="right" vertical="center"/>
    </xf>
    <xf numFmtId="0" fontId="20" fillId="0" borderId="0" xfId="0" applyFont="1" applyAlignment="1">
      <alignment horizontal="right" vertical="center"/>
    </xf>
    <xf numFmtId="0" fontId="20" fillId="0" borderId="0" xfId="2" applyFont="1" applyFill="1" applyBorder="1" applyAlignment="1" applyProtection="1">
      <alignment horizontal="left" vertical="center"/>
    </xf>
    <xf numFmtId="0" fontId="20" fillId="3" borderId="11" xfId="0" applyFont="1" applyFill="1" applyBorder="1" applyAlignment="1">
      <alignment horizontal="left" vertical="center"/>
    </xf>
    <xf numFmtId="0" fontId="20" fillId="3" borderId="18" xfId="0" applyFont="1" applyFill="1" applyBorder="1">
      <alignment vertical="center"/>
    </xf>
    <xf numFmtId="0" fontId="20" fillId="0" borderId="21" xfId="0" applyFont="1" applyBorder="1" applyAlignment="1">
      <alignment horizontal="left" vertical="center"/>
    </xf>
    <xf numFmtId="0" fontId="25" fillId="0" borderId="0" xfId="0" applyFont="1">
      <alignment vertical="center"/>
    </xf>
    <xf numFmtId="38" fontId="20" fillId="3" borderId="11" xfId="1" applyFont="1" applyFill="1" applyBorder="1" applyAlignment="1" applyProtection="1">
      <alignment horizontal="center" vertical="center"/>
    </xf>
    <xf numFmtId="0" fontId="20" fillId="14" borderId="0" xfId="0" applyFont="1" applyFill="1" applyAlignment="1">
      <alignment horizontal="left" vertical="center"/>
    </xf>
    <xf numFmtId="176" fontId="20" fillId="3" borderId="18" xfId="0" applyNumberFormat="1" applyFont="1" applyFill="1" applyBorder="1" applyAlignment="1">
      <alignment horizontal="center" vertical="center"/>
    </xf>
    <xf numFmtId="0" fontId="20" fillId="3" borderId="18" xfId="0" applyFont="1" applyFill="1" applyBorder="1" applyAlignment="1">
      <alignment horizontal="center" vertical="center"/>
    </xf>
    <xf numFmtId="38" fontId="25" fillId="4" borderId="0" xfId="1" applyFont="1" applyFill="1" applyBorder="1" applyAlignment="1" applyProtection="1">
      <alignment horizontal="left" vertical="center"/>
    </xf>
    <xf numFmtId="0" fontId="12" fillId="0" borderId="37" xfId="0" applyFont="1" applyBorder="1">
      <alignment vertical="center"/>
    </xf>
    <xf numFmtId="0" fontId="12" fillId="0" borderId="36" xfId="0" applyFont="1" applyBorder="1">
      <alignment vertical="center"/>
    </xf>
    <xf numFmtId="0" fontId="33" fillId="4" borderId="0" xfId="0" applyFont="1" applyFill="1">
      <alignment vertical="center"/>
    </xf>
    <xf numFmtId="0" fontId="34" fillId="4" borderId="0" xfId="0" applyFont="1" applyFill="1" applyAlignment="1">
      <alignment horizontal="left" vertical="center"/>
    </xf>
    <xf numFmtId="0" fontId="34" fillId="4" borderId="0" xfId="0" applyFont="1" applyFill="1" applyAlignment="1">
      <alignment horizontal="left"/>
    </xf>
    <xf numFmtId="0" fontId="22" fillId="4" borderId="0" xfId="2" applyFont="1" applyFill="1" applyAlignment="1" applyProtection="1">
      <alignment horizontal="left" vertical="center"/>
    </xf>
    <xf numFmtId="0" fontId="12" fillId="0" borderId="0" xfId="0" applyFont="1" applyAlignment="1">
      <alignment horizontal="center" vertical="center"/>
    </xf>
    <xf numFmtId="0" fontId="35" fillId="4" borderId="0" xfId="0" applyFont="1" applyFill="1" applyAlignment="1">
      <alignment horizontal="right" vertical="center"/>
    </xf>
    <xf numFmtId="0" fontId="24" fillId="4" borderId="26" xfId="0" applyFont="1" applyFill="1" applyBorder="1" applyAlignment="1">
      <alignment horizontal="left" vertical="center"/>
    </xf>
    <xf numFmtId="0" fontId="24" fillId="4" borderId="0" xfId="0" applyFont="1" applyFill="1" applyAlignment="1">
      <alignment horizontal="left" vertical="center"/>
    </xf>
    <xf numFmtId="0" fontId="12" fillId="0" borderId="0" xfId="0" applyFont="1">
      <alignment vertical="center"/>
    </xf>
    <xf numFmtId="0" fontId="11" fillId="2" borderId="0" xfId="0" applyFont="1" applyFill="1" applyAlignment="1">
      <alignment horizontal="center" vertical="center"/>
    </xf>
    <xf numFmtId="0" fontId="12" fillId="0" borderId="0" xfId="0" applyFont="1" applyAlignment="1">
      <alignment horizontal="center" vertical="center"/>
    </xf>
    <xf numFmtId="0" fontId="19" fillId="4" borderId="0" xfId="0" applyFont="1" applyFill="1">
      <alignment vertical="center"/>
    </xf>
    <xf numFmtId="0" fontId="19" fillId="4" borderId="0" xfId="0" applyFont="1" applyFill="1" applyAlignment="1">
      <alignment horizontal="left" vertical="center"/>
    </xf>
    <xf numFmtId="0" fontId="13" fillId="2" borderId="15" xfId="0" applyFont="1" applyFill="1" applyBorder="1">
      <alignment vertical="center"/>
    </xf>
    <xf numFmtId="0" fontId="12" fillId="0" borderId="14" xfId="0" applyFont="1" applyBorder="1">
      <alignment vertical="center"/>
    </xf>
    <xf numFmtId="0" fontId="24" fillId="4" borderId="26" xfId="0" applyFont="1" applyFill="1" applyBorder="1">
      <alignment vertical="center"/>
    </xf>
    <xf numFmtId="0" fontId="24" fillId="0" borderId="0" xfId="0" applyFont="1">
      <alignment vertical="center"/>
    </xf>
    <xf numFmtId="0" fontId="20" fillId="0" borderId="1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3" borderId="19"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13" xfId="0" applyFont="1" applyFill="1" applyBorder="1" applyAlignment="1">
      <alignment horizontal="left" vertical="center"/>
    </xf>
    <xf numFmtId="0" fontId="13" fillId="2" borderId="14" xfId="0" applyFont="1" applyFill="1" applyBorder="1">
      <alignment vertical="center"/>
    </xf>
    <xf numFmtId="0" fontId="13" fillId="2" borderId="30" xfId="0" applyFont="1" applyFill="1" applyBorder="1">
      <alignment vertical="center"/>
    </xf>
    <xf numFmtId="0" fontId="13" fillId="2" borderId="31" xfId="0" applyFont="1" applyFill="1" applyBorder="1">
      <alignment vertical="center"/>
    </xf>
    <xf numFmtId="0" fontId="13" fillId="2" borderId="32" xfId="0" applyFont="1" applyFill="1" applyBorder="1">
      <alignment vertical="center"/>
    </xf>
    <xf numFmtId="0" fontId="13" fillId="2" borderId="28" xfId="0" applyFont="1" applyFill="1" applyBorder="1">
      <alignment vertical="center"/>
    </xf>
    <xf numFmtId="0" fontId="13" fillId="2" borderId="29" xfId="0" applyFont="1" applyFill="1" applyBorder="1">
      <alignment vertical="center"/>
    </xf>
    <xf numFmtId="0" fontId="15" fillId="4" borderId="0" xfId="0" applyFont="1" applyFill="1" applyAlignment="1">
      <alignment vertical="top" wrapText="1"/>
    </xf>
    <xf numFmtId="0" fontId="20" fillId="4" borderId="0" xfId="0" applyFont="1" applyFill="1" applyAlignment="1">
      <alignment vertical="center" wrapText="1"/>
    </xf>
    <xf numFmtId="0" fontId="20" fillId="3" borderId="12"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12" fillId="0" borderId="16" xfId="0" applyFont="1" applyBorder="1" applyAlignment="1" applyProtection="1">
      <alignment horizontal="left" vertical="center"/>
      <protection locked="0"/>
    </xf>
    <xf numFmtId="0" fontId="12" fillId="0" borderId="13" xfId="0" applyFont="1" applyBorder="1" applyProtection="1">
      <alignment vertical="center"/>
      <protection locked="0"/>
    </xf>
    <xf numFmtId="0" fontId="20" fillId="0" borderId="3"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12"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13" fillId="2" borderId="7" xfId="0" applyFont="1" applyFill="1" applyBorder="1">
      <alignment vertical="center"/>
    </xf>
    <xf numFmtId="0" fontId="13" fillId="2" borderId="6" xfId="0" applyFont="1" applyFill="1" applyBorder="1">
      <alignment vertical="center"/>
    </xf>
    <xf numFmtId="0" fontId="13" fillId="2" borderId="32" xfId="0" applyFont="1" applyFill="1" applyBorder="1" applyAlignment="1">
      <alignment vertical="center" wrapText="1"/>
    </xf>
    <xf numFmtId="38" fontId="24" fillId="4" borderId="0" xfId="1" applyFont="1" applyFill="1" applyBorder="1" applyAlignment="1" applyProtection="1">
      <alignment horizontal="left" vertical="center"/>
    </xf>
    <xf numFmtId="0" fontId="20" fillId="4" borderId="0" xfId="0" applyFont="1" applyFill="1">
      <alignment vertical="center"/>
    </xf>
    <xf numFmtId="0" fontId="23" fillId="4" borderId="0" xfId="2" applyFont="1" applyFill="1" applyAlignment="1" applyProtection="1">
      <alignment vertical="center"/>
    </xf>
    <xf numFmtId="0" fontId="23" fillId="0" borderId="0" xfId="2" applyFont="1" applyAlignment="1">
      <alignment vertical="center"/>
    </xf>
    <xf numFmtId="38" fontId="24" fillId="4" borderId="35" xfId="1" applyFont="1" applyFill="1" applyBorder="1" applyAlignment="1" applyProtection="1">
      <alignment horizontal="left" vertical="center"/>
    </xf>
    <xf numFmtId="0" fontId="26" fillId="0" borderId="35" xfId="0" applyFont="1" applyBorder="1" applyAlignment="1">
      <alignment horizontal="left" vertical="center"/>
    </xf>
    <xf numFmtId="0" fontId="14" fillId="4" borderId="0" xfId="0" applyFont="1" applyFill="1" applyAlignment="1">
      <alignment vertical="top" wrapText="1"/>
    </xf>
    <xf numFmtId="0" fontId="12" fillId="4" borderId="0" xfId="0" applyFont="1" applyFill="1" applyAlignment="1">
      <alignment vertical="top" wrapText="1"/>
    </xf>
    <xf numFmtId="0" fontId="0" fillId="0" borderId="0" xfId="0">
      <alignment vertical="center"/>
    </xf>
    <xf numFmtId="0" fontId="0" fillId="0" borderId="30" xfId="0" applyBorder="1">
      <alignment vertical="center"/>
    </xf>
    <xf numFmtId="0" fontId="0" fillId="0" borderId="31" xfId="0" applyBorder="1">
      <alignment vertical="center"/>
    </xf>
    <xf numFmtId="38" fontId="20" fillId="3" borderId="12" xfId="1" applyFont="1" applyFill="1" applyBorder="1" applyAlignment="1" applyProtection="1">
      <alignment horizontal="right" vertical="center"/>
    </xf>
    <xf numFmtId="38" fontId="20" fillId="3" borderId="13" xfId="1" applyFont="1" applyFill="1" applyBorder="1" applyAlignment="1" applyProtection="1">
      <alignment horizontal="right" vertical="center"/>
    </xf>
    <xf numFmtId="0" fontId="20" fillId="3" borderId="33" xfId="0" applyFont="1" applyFill="1" applyBorder="1" applyAlignment="1">
      <alignment horizontal="left" vertical="center"/>
    </xf>
    <xf numFmtId="0" fontId="20" fillId="3" borderId="34" xfId="0" applyFont="1" applyFill="1" applyBorder="1" applyAlignment="1">
      <alignment horizontal="left" vertical="center"/>
    </xf>
    <xf numFmtId="0" fontId="20" fillId="3" borderId="22" xfId="0" applyFont="1" applyFill="1" applyBorder="1" applyAlignment="1">
      <alignment horizontal="left" vertical="center"/>
    </xf>
    <xf numFmtId="0" fontId="23" fillId="3" borderId="12" xfId="2" applyFont="1" applyFill="1" applyBorder="1" applyAlignment="1" applyProtection="1">
      <alignment horizontal="left" vertical="center"/>
    </xf>
    <xf numFmtId="0" fontId="23" fillId="3" borderId="16" xfId="2" applyFont="1" applyFill="1" applyBorder="1" applyAlignment="1" applyProtection="1">
      <alignment horizontal="left" vertical="center"/>
    </xf>
    <xf numFmtId="0" fontId="23" fillId="3" borderId="13" xfId="2" applyFont="1" applyFill="1" applyBorder="1" applyAlignment="1" applyProtection="1">
      <alignment horizontal="left" vertical="center"/>
    </xf>
    <xf numFmtId="0" fontId="20" fillId="3" borderId="16" xfId="0" applyFont="1" applyFill="1" applyBorder="1" applyAlignment="1">
      <alignment horizontal="left" vertical="center"/>
    </xf>
    <xf numFmtId="0" fontId="13" fillId="2" borderId="0" xfId="0" applyFont="1" applyFill="1">
      <alignment vertical="center"/>
    </xf>
    <xf numFmtId="0" fontId="20" fillId="0" borderId="22" xfId="0" applyFont="1" applyBorder="1" applyAlignment="1" applyProtection="1">
      <alignment horizontal="left" vertical="center"/>
      <protection locked="0"/>
    </xf>
    <xf numFmtId="38" fontId="20" fillId="0" borderId="12" xfId="1" applyFont="1" applyFill="1" applyBorder="1" applyAlignment="1" applyProtection="1">
      <alignment horizontal="right" vertical="center"/>
      <protection locked="0"/>
    </xf>
    <xf numFmtId="0" fontId="20" fillId="0" borderId="13" xfId="0" applyFont="1" applyBorder="1" applyAlignment="1" applyProtection="1">
      <alignment horizontal="right" vertical="center"/>
      <protection locked="0"/>
    </xf>
    <xf numFmtId="0" fontId="12" fillId="4" borderId="0" xfId="0" applyFont="1" applyFill="1" applyAlignment="1">
      <alignment vertical="center" wrapText="1"/>
    </xf>
    <xf numFmtId="0" fontId="3" fillId="4" borderId="0" xfId="2" applyFill="1" applyProtection="1">
      <alignment vertical="center"/>
    </xf>
    <xf numFmtId="0" fontId="35" fillId="0" borderId="0" xfId="0" applyFont="1">
      <alignment vertical="center"/>
    </xf>
    <xf numFmtId="0" fontId="0" fillId="0" borderId="0" xfId="0" applyAlignment="1">
      <alignment vertical="center"/>
    </xf>
    <xf numFmtId="0" fontId="3" fillId="0" borderId="12" xfId="2" applyBorder="1" applyAlignment="1" applyProtection="1">
      <alignment horizontal="left" vertical="center"/>
      <protection locked="0"/>
    </xf>
    <xf numFmtId="0" fontId="37" fillId="0" borderId="0" xfId="0" applyFont="1">
      <alignment vertical="center"/>
    </xf>
    <xf numFmtId="38" fontId="12" fillId="0" borderId="0" xfId="1" applyFont="1" applyProtection="1">
      <alignment vertical="center"/>
    </xf>
    <xf numFmtId="0" fontId="38" fillId="2" borderId="0" xfId="0" applyFont="1" applyFill="1" applyAlignment="1">
      <alignment horizontal="center" vertical="center"/>
    </xf>
    <xf numFmtId="38" fontId="38" fillId="2" borderId="0" xfId="1" applyFont="1" applyFill="1" applyAlignment="1" applyProtection="1">
      <alignment horizontal="center" vertical="center"/>
    </xf>
    <xf numFmtId="176" fontId="38" fillId="2" borderId="0" xfId="0" applyNumberFormat="1" applyFont="1" applyFill="1">
      <alignment vertical="center"/>
    </xf>
    <xf numFmtId="38" fontId="12" fillId="0" borderId="0" xfId="0" applyNumberFormat="1" applyFont="1">
      <alignment vertical="center"/>
    </xf>
    <xf numFmtId="0" fontId="39" fillId="2" borderId="0" xfId="0" applyFont="1" applyFill="1" applyAlignment="1">
      <alignment horizontal="center" vertical="center"/>
    </xf>
    <xf numFmtId="38" fontId="39" fillId="2" borderId="0" xfId="1" applyFont="1" applyFill="1" applyAlignment="1" applyProtection="1">
      <alignment horizontal="center" vertical="center"/>
    </xf>
    <xf numFmtId="56" fontId="39" fillId="2" borderId="0" xfId="0" applyNumberFormat="1" applyFont="1" applyFill="1">
      <alignment vertical="center"/>
    </xf>
    <xf numFmtId="38" fontId="12" fillId="0" borderId="0" xfId="1" applyFont="1">
      <alignment vertical="center"/>
    </xf>
    <xf numFmtId="176" fontId="39" fillId="2" borderId="0" xfId="0" applyNumberFormat="1" applyFont="1" applyFill="1">
      <alignment vertical="center"/>
    </xf>
    <xf numFmtId="0" fontId="40" fillId="0" borderId="0" xfId="0" applyFont="1">
      <alignment vertical="center"/>
    </xf>
    <xf numFmtId="0" fontId="15" fillId="0" borderId="0" xfId="3" applyFont="1" applyAlignment="1">
      <alignment horizontal="center"/>
    </xf>
    <xf numFmtId="0" fontId="15" fillId="12" borderId="0" xfId="3" applyFont="1" applyFill="1" applyAlignment="1">
      <alignment horizontal="center"/>
    </xf>
    <xf numFmtId="38" fontId="20" fillId="0" borderId="0" xfId="1" applyFont="1" applyAlignment="1" applyProtection="1">
      <alignment horizontal="center" vertical="center"/>
    </xf>
    <xf numFmtId="0" fontId="20" fillId="0" borderId="0" xfId="0" applyFont="1" applyAlignment="1">
      <alignment horizontal="center" vertical="center"/>
    </xf>
    <xf numFmtId="0" fontId="15" fillId="6" borderId="3" xfId="3" applyFont="1" applyFill="1" applyBorder="1" applyAlignment="1">
      <alignment horizontal="center"/>
    </xf>
    <xf numFmtId="0" fontId="15" fillId="6" borderId="4" xfId="3" applyFont="1" applyFill="1" applyBorder="1" applyAlignment="1">
      <alignment horizontal="center"/>
    </xf>
    <xf numFmtId="0" fontId="15" fillId="6" borderId="5" xfId="3" applyFont="1" applyFill="1" applyBorder="1" applyAlignment="1">
      <alignment horizontal="center"/>
    </xf>
    <xf numFmtId="14" fontId="15" fillId="0" borderId="0" xfId="3" applyNumberFormat="1" applyFont="1" applyAlignment="1">
      <alignment horizontal="center"/>
    </xf>
    <xf numFmtId="0" fontId="20" fillId="0" borderId="0" xfId="3" applyFont="1" applyAlignment="1">
      <alignment horizontal="center"/>
    </xf>
    <xf numFmtId="38" fontId="20" fillId="0" borderId="0" xfId="1" applyFont="1" applyProtection="1">
      <alignment vertical="center"/>
    </xf>
    <xf numFmtId="0" fontId="41" fillId="7" borderId="1" xfId="4" applyFont="1" applyFill="1" applyBorder="1" applyAlignment="1">
      <alignment horizontal="center" vertical="center" wrapText="1"/>
    </xf>
    <xf numFmtId="0" fontId="41" fillId="8" borderId="1" xfId="4" applyFont="1" applyFill="1" applyBorder="1" applyAlignment="1">
      <alignment horizontal="left" vertical="center" wrapText="1"/>
    </xf>
    <xf numFmtId="0" fontId="41" fillId="6" borderId="1" xfId="4" applyFont="1" applyFill="1" applyBorder="1" applyAlignment="1">
      <alignment horizontal="left" vertical="center" wrapText="1"/>
    </xf>
    <xf numFmtId="14" fontId="41" fillId="7" borderId="1" xfId="4" applyNumberFormat="1" applyFont="1" applyFill="1" applyBorder="1" applyAlignment="1">
      <alignment horizontal="left" vertical="center" wrapText="1"/>
    </xf>
    <xf numFmtId="0" fontId="41" fillId="7" borderId="1" xfId="4" applyFont="1" applyFill="1" applyBorder="1" applyAlignment="1">
      <alignment horizontal="left" vertical="center" wrapText="1"/>
    </xf>
    <xf numFmtId="0" fontId="15" fillId="9" borderId="1" xfId="3" applyFont="1" applyFill="1" applyBorder="1">
      <alignment vertical="center"/>
    </xf>
    <xf numFmtId="0" fontId="20" fillId="9" borderId="1" xfId="3" applyFont="1" applyFill="1" applyBorder="1" applyAlignment="1">
      <alignment vertical="center" wrapText="1"/>
    </xf>
    <xf numFmtId="0" fontId="12" fillId="0" borderId="2" xfId="0" applyFont="1" applyBorder="1">
      <alignment vertical="center"/>
    </xf>
    <xf numFmtId="38" fontId="15" fillId="10" borderId="1" xfId="1" applyFont="1" applyFill="1" applyBorder="1" applyAlignment="1" applyProtection="1">
      <alignment vertical="center"/>
    </xf>
    <xf numFmtId="0" fontId="15" fillId="10" borderId="1" xfId="0" applyFont="1" applyFill="1" applyBorder="1" applyAlignment="1">
      <alignment vertical="center" wrapText="1"/>
    </xf>
    <xf numFmtId="0" fontId="15" fillId="10" borderId="1" xfId="0" applyFont="1" applyFill="1" applyBorder="1">
      <alignment vertical="center"/>
    </xf>
    <xf numFmtId="0" fontId="15" fillId="7" borderId="0" xfId="3" applyFont="1" applyFill="1" applyAlignment="1">
      <alignment horizontal="center" vertical="center" shrinkToFit="1"/>
    </xf>
    <xf numFmtId="49" fontId="44" fillId="8" borderId="1" xfId="4" applyNumberFormat="1" applyFont="1" applyFill="1" applyBorder="1" applyAlignment="1">
      <alignment horizontal="left" wrapText="1"/>
    </xf>
    <xf numFmtId="49" fontId="44" fillId="6" borderId="1" xfId="4" applyNumberFormat="1" applyFont="1" applyFill="1" applyBorder="1" applyAlignment="1">
      <alignment horizontal="left" wrapText="1"/>
    </xf>
    <xf numFmtId="14" fontId="44" fillId="7" borderId="1" xfId="4" applyNumberFormat="1" applyFont="1" applyFill="1" applyBorder="1" applyAlignment="1">
      <alignment horizontal="left" wrapText="1"/>
    </xf>
    <xf numFmtId="49" fontId="44" fillId="7" borderId="1" xfId="4" applyNumberFormat="1" applyFont="1" applyFill="1" applyBorder="1" applyAlignment="1">
      <alignment horizontal="left" wrapText="1"/>
    </xf>
    <xf numFmtId="0" fontId="20" fillId="9" borderId="1" xfId="3" applyFont="1" applyFill="1" applyBorder="1">
      <alignment vertical="center"/>
    </xf>
    <xf numFmtId="0" fontId="35" fillId="0" borderId="2" xfId="0" applyFont="1" applyBorder="1" applyAlignment="1">
      <alignment horizontal="center" vertical="center"/>
    </xf>
    <xf numFmtId="38" fontId="20" fillId="10" borderId="1" xfId="1" applyFont="1" applyFill="1" applyBorder="1" applyAlignment="1" applyProtection="1">
      <alignment horizontal="center" vertical="center"/>
    </xf>
    <xf numFmtId="0" fontId="20" fillId="10" borderId="1" xfId="0" applyFont="1" applyFill="1" applyBorder="1" applyAlignment="1">
      <alignment horizontal="center" vertical="center"/>
    </xf>
    <xf numFmtId="0" fontId="45" fillId="11" borderId="0" xfId="3" applyFont="1" applyFill="1" applyAlignment="1">
      <alignment horizontal="center" vertical="center"/>
    </xf>
    <xf numFmtId="0" fontId="44" fillId="5" borderId="1" xfId="4" applyFont="1" applyFill="1" applyBorder="1" applyAlignment="1" applyProtection="1">
      <alignment horizontal="center" vertical="center"/>
      <protection locked="0"/>
    </xf>
    <xf numFmtId="0" fontId="44" fillId="11" borderId="1" xfId="4" applyFont="1" applyFill="1" applyBorder="1" applyAlignment="1">
      <alignment horizontal="center" vertical="center"/>
    </xf>
    <xf numFmtId="0" fontId="44" fillId="0" borderId="1" xfId="4" applyFont="1" applyBorder="1" applyAlignment="1">
      <alignment horizontal="left" vertical="center"/>
    </xf>
    <xf numFmtId="0" fontId="44" fillId="11" borderId="1" xfId="4" applyFont="1" applyFill="1" applyBorder="1" applyAlignment="1">
      <alignment horizontal="left" vertical="center"/>
    </xf>
    <xf numFmtId="0" fontId="44" fillId="13" borderId="1" xfId="4" applyFont="1" applyFill="1" applyBorder="1" applyAlignment="1">
      <alignment horizontal="left" vertical="center"/>
    </xf>
    <xf numFmtId="0" fontId="44" fillId="13" borderId="1" xfId="4" applyFont="1" applyFill="1" applyBorder="1" applyAlignment="1">
      <alignment horizontal="center" vertical="center"/>
    </xf>
    <xf numFmtId="0" fontId="44" fillId="0" borderId="1" xfId="4" applyFont="1" applyBorder="1" applyAlignment="1">
      <alignment horizontal="center" vertical="center"/>
    </xf>
    <xf numFmtId="38" fontId="44" fillId="0" borderId="1" xfId="1" applyFont="1" applyBorder="1" applyAlignment="1" applyProtection="1">
      <alignment horizontal="right" vertical="center"/>
    </xf>
    <xf numFmtId="14" fontId="44" fillId="0" borderId="1" xfId="4" applyNumberFormat="1" applyFont="1" applyBorder="1" applyAlignment="1">
      <alignment horizontal="center" vertical="center"/>
    </xf>
    <xf numFmtId="0" fontId="20" fillId="0" borderId="1" xfId="4" applyFont="1" applyBorder="1" applyAlignment="1">
      <alignment horizontal="center" vertical="center"/>
    </xf>
    <xf numFmtId="0" fontId="20" fillId="0" borderId="1" xfId="3" applyFont="1" applyBorder="1" applyAlignment="1">
      <alignment horizontal="left" vertical="center"/>
    </xf>
    <xf numFmtId="14" fontId="20" fillId="11" borderId="1" xfId="3" applyNumberFormat="1" applyFont="1" applyFill="1" applyBorder="1">
      <alignment vertical="center"/>
    </xf>
    <xf numFmtId="0" fontId="20" fillId="0" borderId="1" xfId="3" applyFont="1" applyBorder="1" applyAlignment="1">
      <alignment horizontal="center" vertical="center"/>
    </xf>
    <xf numFmtId="38" fontId="20" fillId="0" borderId="1" xfId="1" applyFont="1" applyBorder="1" applyProtection="1">
      <alignment vertical="center"/>
    </xf>
    <xf numFmtId="0" fontId="20" fillId="11" borderId="1" xfId="0" applyFont="1" applyFill="1" applyBorder="1" applyAlignment="1">
      <alignment horizontal="center" vertical="center"/>
    </xf>
    <xf numFmtId="0" fontId="20" fillId="11" borderId="1" xfId="0" applyFont="1" applyFill="1" applyBorder="1">
      <alignment vertical="center"/>
    </xf>
    <xf numFmtId="0" fontId="15" fillId="0" borderId="0" xfId="3" applyFont="1" applyAlignment="1">
      <alignment horizontal="center" vertical="center"/>
    </xf>
    <xf numFmtId="0" fontId="16" fillId="0" borderId="0" xfId="3" applyFont="1" applyAlignment="1">
      <alignment horizontal="center" vertical="center"/>
    </xf>
    <xf numFmtId="0" fontId="15" fillId="0" borderId="0" xfId="3" applyFont="1">
      <alignment vertical="center"/>
    </xf>
    <xf numFmtId="14" fontId="15" fillId="0" borderId="0" xfId="3" applyNumberFormat="1" applyFont="1">
      <alignment vertical="center"/>
    </xf>
    <xf numFmtId="0" fontId="46" fillId="0" borderId="0" xfId="3" applyFont="1">
      <alignment vertical="center"/>
    </xf>
    <xf numFmtId="0" fontId="15" fillId="0" borderId="0" xfId="0" applyFont="1">
      <alignment vertical="center"/>
    </xf>
    <xf numFmtId="0" fontId="16" fillId="0" borderId="0" xfId="3" applyFont="1">
      <alignment vertical="center"/>
    </xf>
    <xf numFmtId="0" fontId="47" fillId="0" borderId="0" xfId="3" applyFont="1">
      <alignment vertical="center"/>
    </xf>
    <xf numFmtId="0" fontId="47" fillId="0" borderId="0" xfId="0" applyFont="1" applyAlignment="1">
      <alignment horizontal="center" vertical="center"/>
    </xf>
    <xf numFmtId="0" fontId="14" fillId="0" borderId="0" xfId="3" applyFont="1">
      <alignmen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3" applyFont="1">
      <alignment vertical="center"/>
    </xf>
    <xf numFmtId="0" fontId="15" fillId="0" borderId="0" xfId="3" applyFont="1" applyAlignment="1">
      <alignment horizontal="left" vertical="center"/>
    </xf>
    <xf numFmtId="14" fontId="12" fillId="0" borderId="0" xfId="3" applyNumberFormat="1" applyFont="1">
      <alignment vertical="center"/>
    </xf>
    <xf numFmtId="0" fontId="20" fillId="0" borderId="0" xfId="3" applyFont="1">
      <alignment vertical="center"/>
    </xf>
    <xf numFmtId="38" fontId="20" fillId="0" borderId="0" xfId="1" applyFont="1">
      <alignment vertical="center"/>
    </xf>
  </cellXfs>
  <cellStyles count="5">
    <cellStyle name="ハイパーリンク" xfId="2" builtinId="8"/>
    <cellStyle name="桁区切り" xfId="1" builtinId="6"/>
    <cellStyle name="標準" xfId="0" builtinId="0"/>
    <cellStyle name="標準 2 2 2" xfId="4" xr:uid="{E2262D76-9F8B-47CB-9900-E8F00B868E03}"/>
    <cellStyle name="標準 8" xfId="3" xr:uid="{716450FA-88FC-42B3-9616-D3DAF7723451}"/>
  </cellStyles>
  <dxfs count="0"/>
  <tableStyles count="0" defaultTableStyle="TableStyleMedium2" defaultPivotStyle="PivotStyleLight16"/>
  <colors>
    <mruColors>
      <color rgb="FFCCECFF"/>
      <color rgb="FF99CCFF"/>
      <color rgb="FF5C2482"/>
      <color rgb="FF9748CC"/>
      <color rgb="FFFF66FF"/>
      <color rgb="FFCC99FF"/>
      <color rgb="FF99FFCC"/>
      <color rgb="FFFFFFCC"/>
      <color rgb="FFFF99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0837;&#21147;&#12471;&#12540;&#12488;!A183"/><Relationship Id="rId13" Type="http://schemas.openxmlformats.org/officeDocument/2006/relationships/image" Target="../media/image2.png"/><Relationship Id="rId18" Type="http://schemas.openxmlformats.org/officeDocument/2006/relationships/image" Target="../media/image5.png"/><Relationship Id="rId3" Type="http://schemas.openxmlformats.org/officeDocument/2006/relationships/hyperlink" Target="#&#20837;&#21147;&#12471;&#12540;&#12488;!A43"/><Relationship Id="rId7" Type="http://schemas.openxmlformats.org/officeDocument/2006/relationships/hyperlink" Target="#&#20837;&#21147;&#12471;&#12540;&#12488;!A59"/><Relationship Id="rId12" Type="http://schemas.microsoft.com/office/2007/relationships/hdphoto" Target="../media/hdphoto1.wdp"/><Relationship Id="rId17" Type="http://schemas.openxmlformats.org/officeDocument/2006/relationships/image" Target="../media/image4.png"/><Relationship Id="rId2" Type="http://schemas.openxmlformats.org/officeDocument/2006/relationships/hyperlink" Target="#&#20837;&#21147;&#12471;&#12540;&#12488;!A248"/><Relationship Id="rId16" Type="http://schemas.openxmlformats.org/officeDocument/2006/relationships/hyperlink" Target="https://www.jsrm.jp/cms/uploads/2023/05/furikaeirai.pdf" TargetMode="External"/><Relationship Id="rId20" Type="http://schemas.openxmlformats.org/officeDocument/2006/relationships/image" Target="../media/image7.png"/><Relationship Id="rId1" Type="http://schemas.openxmlformats.org/officeDocument/2006/relationships/hyperlink" Target="#&#20837;&#21147;&#12471;&#12540;&#12488;!A5"/><Relationship Id="rId6" Type="http://schemas.openxmlformats.org/officeDocument/2006/relationships/hyperlink" Target="#&#20837;&#21147;&#12471;&#12540;&#12488;!A139"/><Relationship Id="rId11" Type="http://schemas.openxmlformats.org/officeDocument/2006/relationships/image" Target="../media/image1.png"/><Relationship Id="rId5" Type="http://schemas.openxmlformats.org/officeDocument/2006/relationships/hyperlink" Target="#&#20837;&#21147;&#12471;&#12540;&#12488;!A199"/><Relationship Id="rId15" Type="http://schemas.openxmlformats.org/officeDocument/2006/relationships/image" Target="../media/image3.png"/><Relationship Id="rId10" Type="http://schemas.openxmlformats.org/officeDocument/2006/relationships/hyperlink" Target="#&#20837;&#21147;&#12471;&#12540;&#12488;!A84"/><Relationship Id="rId19" Type="http://schemas.openxmlformats.org/officeDocument/2006/relationships/image" Target="../media/image6.png"/><Relationship Id="rId4" Type="http://schemas.openxmlformats.org/officeDocument/2006/relationships/hyperlink" Target="#&#20837;&#21147;&#12471;&#12540;&#12488;!A155"/><Relationship Id="rId9" Type="http://schemas.openxmlformats.org/officeDocument/2006/relationships/hyperlink" Target="#&#20837;&#21147;&#12471;&#12540;&#12488;!A100"/><Relationship Id="rId1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3</xdr:col>
      <xdr:colOff>725963</xdr:colOff>
      <xdr:row>199</xdr:row>
      <xdr:rowOff>104495</xdr:rowOff>
    </xdr:from>
    <xdr:to>
      <xdr:col>4</xdr:col>
      <xdr:colOff>260967</xdr:colOff>
      <xdr:row>200</xdr:row>
      <xdr:rowOff>55871</xdr:rowOff>
    </xdr:to>
    <xdr:sp macro="" textlink="">
      <xdr:nvSpPr>
        <xdr:cNvPr id="11362" name="テキスト ボックス 11361">
          <a:extLst>
            <a:ext uri="{FF2B5EF4-FFF2-40B4-BE49-F238E27FC236}">
              <a16:creationId xmlns:a16="http://schemas.microsoft.com/office/drawing/2014/main" id="{00000000-0008-0000-0000-0000622C0000}"/>
            </a:ext>
          </a:extLst>
        </xdr:cNvPr>
        <xdr:cNvSpPr txBox="1"/>
      </xdr:nvSpPr>
      <xdr:spPr>
        <a:xfrm>
          <a:off x="4055903" y="40185695"/>
          <a:ext cx="373204"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進む</a:t>
          </a:r>
        </a:p>
      </xdr:txBody>
    </xdr:sp>
    <xdr:clientData/>
  </xdr:twoCellAnchor>
  <mc:AlternateContent xmlns:mc="http://schemas.openxmlformats.org/markup-compatibility/2006">
    <mc:Choice xmlns:a14="http://schemas.microsoft.com/office/drawing/2010/main" Requires="a14">
      <xdr:twoCellAnchor editAs="oneCell">
        <xdr:from>
          <xdr:col>1</xdr:col>
          <xdr:colOff>2101361</xdr:colOff>
          <xdr:row>2</xdr:row>
          <xdr:rowOff>131669</xdr:rowOff>
        </xdr:from>
        <xdr:to>
          <xdr:col>2</xdr:col>
          <xdr:colOff>164122</xdr:colOff>
          <xdr:row>4</xdr:row>
          <xdr:rowOff>17369</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2416321</xdr:colOff>
      <xdr:row>1</xdr:row>
      <xdr:rowOff>869226</xdr:rowOff>
    </xdr:from>
    <xdr:to>
      <xdr:col>7</xdr:col>
      <xdr:colOff>561975</xdr:colOff>
      <xdr:row>2</xdr:row>
      <xdr:rowOff>130626</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359796" y="1364526"/>
          <a:ext cx="1860404" cy="252000"/>
        </a:xfrm>
        <a:prstGeom prst="wedgeRoundRectCallout">
          <a:avLst>
            <a:gd name="adj1" fmla="val -56510"/>
            <a:gd name="adj2" fmla="val 37783"/>
            <a:gd name="adj3" fmla="val 16667"/>
          </a:avLst>
        </a:prstGeom>
        <a:solidFill>
          <a:srgbClr val="FFFFCC"/>
        </a:solidFill>
        <a:ln w="6350">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nchorCtr="0"/>
        <a:lstStyle/>
        <a:p>
          <a:pPr algn="l"/>
          <a:r>
            <a:rPr kumimoji="1" lang="ja-JP" altLang="en-US" sz="1000" b="1">
              <a:solidFill>
                <a:srgbClr val="FF0000"/>
              </a:solidFill>
              <a:latin typeface="Noto Sans JP" panose="020B0200000000000000" pitchFamily="50" charset="-128"/>
              <a:ea typeface="Noto Sans JP" panose="020B0200000000000000" pitchFamily="50" charset="-128"/>
            </a:rPr>
            <a:t>忘れずにお願いいたします。</a:t>
          </a:r>
        </a:p>
      </xdr:txBody>
    </xdr:sp>
    <xdr:clientData/>
  </xdr:twoCellAnchor>
  <xdr:twoCellAnchor>
    <xdr:from>
      <xdr:col>1</xdr:col>
      <xdr:colOff>1038340</xdr:colOff>
      <xdr:row>143</xdr:row>
      <xdr:rowOff>171765</xdr:rowOff>
    </xdr:from>
    <xdr:to>
      <xdr:col>2</xdr:col>
      <xdr:colOff>762007</xdr:colOff>
      <xdr:row>145</xdr:row>
      <xdr:rowOff>17933</xdr:rowOff>
    </xdr:to>
    <xdr:sp macro="" textlink="">
      <xdr:nvSpPr>
        <xdr:cNvPr id="2" name="二等辺三角形 1">
          <a:extLst>
            <a:ext uri="{FF2B5EF4-FFF2-40B4-BE49-F238E27FC236}">
              <a16:creationId xmlns:a16="http://schemas.microsoft.com/office/drawing/2014/main" id="{00000000-0008-0000-0000-000002000000}"/>
            </a:ext>
          </a:extLst>
        </xdr:cNvPr>
        <xdr:cNvSpPr>
          <a:spLocks noChangeAspect="1"/>
        </xdr:cNvSpPr>
      </xdr:nvSpPr>
      <xdr:spPr>
        <a:xfrm rot="10800000">
          <a:off x="1190740" y="36846377"/>
          <a:ext cx="1866232" cy="222685"/>
        </a:xfrm>
        <a:prstGeom prst="triangle">
          <a:avLst/>
        </a:prstGeom>
        <a:gradFill flip="none" rotWithShape="1">
          <a:gsLst>
            <a:gs pos="0">
              <a:srgbClr val="5C2482">
                <a:alpha val="10000"/>
              </a:srgbClr>
            </a:gs>
            <a:gs pos="20000">
              <a:srgbClr val="5C2482">
                <a:alpha val="25000"/>
              </a:srgbClr>
            </a:gs>
            <a:gs pos="50000">
              <a:srgbClr val="5C2482">
                <a:alpha val="70000"/>
              </a:srgbClr>
            </a:gs>
            <a:gs pos="100000">
              <a:srgbClr val="5C2482"/>
            </a:gs>
          </a:gsLst>
          <a:lin ang="162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690282</xdr:colOff>
      <xdr:row>51</xdr:row>
      <xdr:rowOff>63925</xdr:rowOff>
    </xdr:from>
    <xdr:to>
      <xdr:col>3</xdr:col>
      <xdr:colOff>100165</xdr:colOff>
      <xdr:row>52</xdr:row>
      <xdr:rowOff>53425</xdr:rowOff>
    </xdr:to>
    <xdr:grpSp>
      <xdr:nvGrpSpPr>
        <xdr:cNvPr id="33" name="グループ化 32">
          <a:hlinkClick xmlns:r="http://schemas.openxmlformats.org/officeDocument/2006/relationships" r:id="rId1"/>
          <a:extLst>
            <a:ext uri="{FF2B5EF4-FFF2-40B4-BE49-F238E27FC236}">
              <a16:creationId xmlns:a16="http://schemas.microsoft.com/office/drawing/2014/main" id="{00000000-0008-0000-0000-000021000000}"/>
            </a:ext>
          </a:extLst>
        </xdr:cNvPr>
        <xdr:cNvGrpSpPr/>
      </xdr:nvGrpSpPr>
      <xdr:grpSpPr>
        <a:xfrm>
          <a:off x="2985807" y="11131975"/>
          <a:ext cx="448108" cy="180000"/>
          <a:chOff x="1035006" y="3618186"/>
          <a:chExt cx="396000" cy="178686"/>
        </a:xfrm>
      </xdr:grpSpPr>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000-00002200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二等辺三角形 35">
            <a:extLst>
              <a:ext uri="{FF2B5EF4-FFF2-40B4-BE49-F238E27FC236}">
                <a16:creationId xmlns:a16="http://schemas.microsoft.com/office/drawing/2014/main" id="{00000000-0008-0000-0000-00002400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二等辺三角形 36">
            <a:extLst>
              <a:ext uri="{FF2B5EF4-FFF2-40B4-BE49-F238E27FC236}">
                <a16:creationId xmlns:a16="http://schemas.microsoft.com/office/drawing/2014/main" id="{00000000-0008-0000-0000-00002500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228775</xdr:colOff>
      <xdr:row>51</xdr:row>
      <xdr:rowOff>62755</xdr:rowOff>
    </xdr:from>
    <xdr:to>
      <xdr:col>3</xdr:col>
      <xdr:colOff>624775</xdr:colOff>
      <xdr:row>52</xdr:row>
      <xdr:rowOff>52255</xdr:rowOff>
    </xdr:to>
    <xdr:grpSp>
      <xdr:nvGrpSpPr>
        <xdr:cNvPr id="38" name="グループ化 37">
          <a:hlinkClick xmlns:r="http://schemas.openxmlformats.org/officeDocument/2006/relationships" r:id="rId1"/>
          <a:extLst>
            <a:ext uri="{FF2B5EF4-FFF2-40B4-BE49-F238E27FC236}">
              <a16:creationId xmlns:a16="http://schemas.microsoft.com/office/drawing/2014/main" id="{00000000-0008-0000-0000-000026000000}"/>
            </a:ext>
          </a:extLst>
        </xdr:cNvPr>
        <xdr:cNvGrpSpPr/>
      </xdr:nvGrpSpPr>
      <xdr:grpSpPr>
        <a:xfrm>
          <a:off x="3562525" y="11130805"/>
          <a:ext cx="396000" cy="180000"/>
          <a:chOff x="1560930" y="3627855"/>
          <a:chExt cx="396000" cy="180000"/>
        </a:xfrm>
      </xdr:grpSpPr>
      <xdr:sp macro="" textlink="">
        <xdr:nvSpPr>
          <xdr:cNvPr id="39" name="テキスト ボックス 38">
            <a:hlinkClick xmlns:r="http://schemas.openxmlformats.org/officeDocument/2006/relationships" r:id="rId1"/>
            <a:extLst>
              <a:ext uri="{FF2B5EF4-FFF2-40B4-BE49-F238E27FC236}">
                <a16:creationId xmlns:a16="http://schemas.microsoft.com/office/drawing/2014/main" id="{00000000-0008-0000-0000-00002700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40" name="二等辺三角形 39">
            <a:extLst>
              <a:ext uri="{FF2B5EF4-FFF2-40B4-BE49-F238E27FC236}">
                <a16:creationId xmlns:a16="http://schemas.microsoft.com/office/drawing/2014/main" id="{00000000-0008-0000-0000-00002800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442622</xdr:colOff>
      <xdr:row>51</xdr:row>
      <xdr:rowOff>68135</xdr:rowOff>
    </xdr:from>
    <xdr:to>
      <xdr:col>5</xdr:col>
      <xdr:colOff>69003</xdr:colOff>
      <xdr:row>52</xdr:row>
      <xdr:rowOff>57635</xdr:rowOff>
    </xdr:to>
    <xdr:grpSp>
      <xdr:nvGrpSpPr>
        <xdr:cNvPr id="44" name="グループ化 43">
          <a:hlinkClick xmlns:r="http://schemas.openxmlformats.org/officeDocument/2006/relationships" r:id="rId2"/>
          <a:extLst>
            <a:ext uri="{FF2B5EF4-FFF2-40B4-BE49-F238E27FC236}">
              <a16:creationId xmlns:a16="http://schemas.microsoft.com/office/drawing/2014/main" id="{00000000-0008-0000-0000-00002C000000}"/>
            </a:ext>
          </a:extLst>
        </xdr:cNvPr>
        <xdr:cNvGrpSpPr/>
      </xdr:nvGrpSpPr>
      <xdr:grpSpPr>
        <a:xfrm>
          <a:off x="4614572" y="11136185"/>
          <a:ext cx="397906" cy="180000"/>
          <a:chOff x="2561333" y="3617016"/>
          <a:chExt cx="396000" cy="178686"/>
        </a:xfrm>
      </xdr:grpSpPr>
      <xdr:sp macro="" textlink="">
        <xdr:nvSpPr>
          <xdr:cNvPr id="45" name="テキスト ボックス 44">
            <a:hlinkClick xmlns:r="http://schemas.openxmlformats.org/officeDocument/2006/relationships" r:id="rId2"/>
            <a:extLst>
              <a:ext uri="{FF2B5EF4-FFF2-40B4-BE49-F238E27FC236}">
                <a16:creationId xmlns:a16="http://schemas.microsoft.com/office/drawing/2014/main" id="{00000000-0008-0000-0000-00002D00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二等辺三角形 46">
            <a:extLst>
              <a:ext uri="{FF2B5EF4-FFF2-40B4-BE49-F238E27FC236}">
                <a16:creationId xmlns:a16="http://schemas.microsoft.com/office/drawing/2014/main" id="{00000000-0008-0000-0000-00002F00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二等辺三角形 47">
            <a:extLst>
              <a:ext uri="{FF2B5EF4-FFF2-40B4-BE49-F238E27FC236}">
                <a16:creationId xmlns:a16="http://schemas.microsoft.com/office/drawing/2014/main" id="{00000000-0008-0000-0000-00003000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771239</xdr:colOff>
      <xdr:row>52</xdr:row>
      <xdr:rowOff>94735</xdr:rowOff>
    </xdr:from>
    <xdr:to>
      <xdr:col>4</xdr:col>
      <xdr:colOff>310725</xdr:colOff>
      <xdr:row>53</xdr:row>
      <xdr:rowOff>48352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104989" y="11353285"/>
          <a:ext cx="377686"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進む</a:t>
          </a:r>
        </a:p>
      </xdr:txBody>
    </xdr:sp>
    <xdr:clientData/>
  </xdr:twoCellAnchor>
  <xdr:twoCellAnchor>
    <xdr:from>
      <xdr:col>2</xdr:col>
      <xdr:colOff>719105</xdr:colOff>
      <xdr:row>52</xdr:row>
      <xdr:rowOff>87112</xdr:rowOff>
    </xdr:from>
    <xdr:to>
      <xdr:col>3</xdr:col>
      <xdr:colOff>110675</xdr:colOff>
      <xdr:row>53</xdr:row>
      <xdr:rowOff>40730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014070" y="10584783"/>
          <a:ext cx="431476"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最初へ</a:t>
          </a:r>
        </a:p>
      </xdr:txBody>
    </xdr:sp>
    <xdr:clientData/>
  </xdr:twoCellAnchor>
  <xdr:twoCellAnchor>
    <xdr:from>
      <xdr:col>3</xdr:col>
      <xdr:colOff>243197</xdr:colOff>
      <xdr:row>52</xdr:row>
      <xdr:rowOff>87112</xdr:rowOff>
    </xdr:from>
    <xdr:to>
      <xdr:col>3</xdr:col>
      <xdr:colOff>620884</xdr:colOff>
      <xdr:row>53</xdr:row>
      <xdr:rowOff>40730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578068" y="10584783"/>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戻る</a:t>
          </a:r>
        </a:p>
      </xdr:txBody>
    </xdr:sp>
    <xdr:clientData/>
  </xdr:twoCellAnchor>
  <xdr:twoCellAnchor>
    <xdr:from>
      <xdr:col>2</xdr:col>
      <xdr:colOff>690282</xdr:colOff>
      <xdr:row>106</xdr:row>
      <xdr:rowOff>50026</xdr:rowOff>
    </xdr:from>
    <xdr:to>
      <xdr:col>3</xdr:col>
      <xdr:colOff>100165</xdr:colOff>
      <xdr:row>107</xdr:row>
      <xdr:rowOff>39526</xdr:rowOff>
    </xdr:to>
    <xdr:grpSp>
      <xdr:nvGrpSpPr>
        <xdr:cNvPr id="53" name="グループ化 52">
          <a:hlinkClick xmlns:r="http://schemas.openxmlformats.org/officeDocument/2006/relationships" r:id="rId1"/>
          <a:extLst>
            <a:ext uri="{FF2B5EF4-FFF2-40B4-BE49-F238E27FC236}">
              <a16:creationId xmlns:a16="http://schemas.microsoft.com/office/drawing/2014/main" id="{00000000-0008-0000-0000-000035000000}"/>
            </a:ext>
          </a:extLst>
        </xdr:cNvPr>
        <xdr:cNvGrpSpPr/>
      </xdr:nvGrpSpPr>
      <xdr:grpSpPr>
        <a:xfrm>
          <a:off x="2985807" y="22100401"/>
          <a:ext cx="448108" cy="180000"/>
          <a:chOff x="1035006" y="3618186"/>
          <a:chExt cx="396000" cy="178686"/>
        </a:xfrm>
      </xdr:grpSpPr>
      <xdr:sp macro="" textlink="">
        <xdr:nvSpPr>
          <xdr:cNvPr id="54" name="テキスト ボックス 53">
            <a:hlinkClick xmlns:r="http://schemas.openxmlformats.org/officeDocument/2006/relationships" r:id="rId1"/>
            <a:extLst>
              <a:ext uri="{FF2B5EF4-FFF2-40B4-BE49-F238E27FC236}">
                <a16:creationId xmlns:a16="http://schemas.microsoft.com/office/drawing/2014/main" id="{00000000-0008-0000-0000-00003600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二等辺三角形 55">
            <a:extLst>
              <a:ext uri="{FF2B5EF4-FFF2-40B4-BE49-F238E27FC236}">
                <a16:creationId xmlns:a16="http://schemas.microsoft.com/office/drawing/2014/main" id="{00000000-0008-0000-0000-00003800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二等辺三角形 56">
            <a:extLst>
              <a:ext uri="{FF2B5EF4-FFF2-40B4-BE49-F238E27FC236}">
                <a16:creationId xmlns:a16="http://schemas.microsoft.com/office/drawing/2014/main" id="{00000000-0008-0000-0000-00003900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228775</xdr:colOff>
      <xdr:row>106</xdr:row>
      <xdr:rowOff>48856</xdr:rowOff>
    </xdr:from>
    <xdr:to>
      <xdr:col>3</xdr:col>
      <xdr:colOff>624775</xdr:colOff>
      <xdr:row>107</xdr:row>
      <xdr:rowOff>38356</xdr:rowOff>
    </xdr:to>
    <xdr:grpSp>
      <xdr:nvGrpSpPr>
        <xdr:cNvPr id="58" name="グループ化 57">
          <a:hlinkClick xmlns:r="http://schemas.openxmlformats.org/officeDocument/2006/relationships" r:id="rId3"/>
          <a:extLst>
            <a:ext uri="{FF2B5EF4-FFF2-40B4-BE49-F238E27FC236}">
              <a16:creationId xmlns:a16="http://schemas.microsoft.com/office/drawing/2014/main" id="{00000000-0008-0000-0000-00003A000000}"/>
            </a:ext>
          </a:extLst>
        </xdr:cNvPr>
        <xdr:cNvGrpSpPr/>
      </xdr:nvGrpSpPr>
      <xdr:grpSpPr>
        <a:xfrm>
          <a:off x="3562525" y="22099231"/>
          <a:ext cx="396000" cy="180000"/>
          <a:chOff x="1560930" y="3627855"/>
          <a:chExt cx="396000" cy="180000"/>
        </a:xfrm>
      </xdr:grpSpPr>
      <xdr:sp macro="" textlink="">
        <xdr:nvSpPr>
          <xdr:cNvPr id="59" name="テキスト ボックス 58">
            <a:hlinkClick xmlns:r="http://schemas.openxmlformats.org/officeDocument/2006/relationships" r:id="rId3"/>
            <a:extLst>
              <a:ext uri="{FF2B5EF4-FFF2-40B4-BE49-F238E27FC236}">
                <a16:creationId xmlns:a16="http://schemas.microsoft.com/office/drawing/2014/main" id="{00000000-0008-0000-0000-00003B00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60" name="二等辺三角形 59">
            <a:extLst>
              <a:ext uri="{FF2B5EF4-FFF2-40B4-BE49-F238E27FC236}">
                <a16:creationId xmlns:a16="http://schemas.microsoft.com/office/drawing/2014/main" id="{00000000-0008-0000-0000-00003C00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732868</xdr:colOff>
      <xdr:row>106</xdr:row>
      <xdr:rowOff>48856</xdr:rowOff>
    </xdr:from>
    <xdr:to>
      <xdr:col>4</xdr:col>
      <xdr:colOff>286185</xdr:colOff>
      <xdr:row>107</xdr:row>
      <xdr:rowOff>38356</xdr:rowOff>
    </xdr:to>
    <xdr:grpSp>
      <xdr:nvGrpSpPr>
        <xdr:cNvPr id="61" name="グループ化 60">
          <a:hlinkClick xmlns:r="http://schemas.openxmlformats.org/officeDocument/2006/relationships" r:id="rId4"/>
          <a:extLst>
            <a:ext uri="{FF2B5EF4-FFF2-40B4-BE49-F238E27FC236}">
              <a16:creationId xmlns:a16="http://schemas.microsoft.com/office/drawing/2014/main" id="{00000000-0008-0000-0000-00003D000000}"/>
            </a:ext>
          </a:extLst>
        </xdr:cNvPr>
        <xdr:cNvGrpSpPr/>
      </xdr:nvGrpSpPr>
      <xdr:grpSpPr>
        <a:xfrm>
          <a:off x="4066618" y="22099231"/>
          <a:ext cx="391517" cy="180000"/>
          <a:chOff x="2065023" y="3627855"/>
          <a:chExt cx="396000" cy="180000"/>
        </a:xfrm>
      </xdr:grpSpPr>
      <xdr:sp macro="" textlink="">
        <xdr:nvSpPr>
          <xdr:cNvPr id="62" name="テキスト ボックス 61">
            <a:hlinkClick xmlns:r="http://schemas.openxmlformats.org/officeDocument/2006/relationships" r:id="rId4"/>
            <a:extLst>
              <a:ext uri="{FF2B5EF4-FFF2-40B4-BE49-F238E27FC236}">
                <a16:creationId xmlns:a16="http://schemas.microsoft.com/office/drawing/2014/main" id="{00000000-0008-0000-0000-00003E00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63" name="二等辺三角形 62">
            <a:extLst>
              <a:ext uri="{FF2B5EF4-FFF2-40B4-BE49-F238E27FC236}">
                <a16:creationId xmlns:a16="http://schemas.microsoft.com/office/drawing/2014/main" id="{00000000-0008-0000-0000-00003F00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391519</xdr:colOff>
      <xdr:row>106</xdr:row>
      <xdr:rowOff>48856</xdr:rowOff>
    </xdr:from>
    <xdr:to>
      <xdr:col>5</xdr:col>
      <xdr:colOff>16555</xdr:colOff>
      <xdr:row>107</xdr:row>
      <xdr:rowOff>38356</xdr:rowOff>
    </xdr:to>
    <xdr:grpSp>
      <xdr:nvGrpSpPr>
        <xdr:cNvPr id="11264" name="グループ化 11263">
          <a:hlinkClick xmlns:r="http://schemas.openxmlformats.org/officeDocument/2006/relationships" r:id="rId2"/>
          <a:extLst>
            <a:ext uri="{FF2B5EF4-FFF2-40B4-BE49-F238E27FC236}">
              <a16:creationId xmlns:a16="http://schemas.microsoft.com/office/drawing/2014/main" id="{00000000-0008-0000-0000-0000002C0000}"/>
            </a:ext>
          </a:extLst>
        </xdr:cNvPr>
        <xdr:cNvGrpSpPr/>
      </xdr:nvGrpSpPr>
      <xdr:grpSpPr>
        <a:xfrm>
          <a:off x="4563469" y="22099231"/>
          <a:ext cx="396561" cy="180000"/>
          <a:chOff x="2561333" y="3617016"/>
          <a:chExt cx="396000" cy="178686"/>
        </a:xfrm>
      </xdr:grpSpPr>
      <xdr:sp macro="" textlink="">
        <xdr:nvSpPr>
          <xdr:cNvPr id="11267" name="テキスト ボックス 11266">
            <a:hlinkClick xmlns:r="http://schemas.openxmlformats.org/officeDocument/2006/relationships" r:id="rId2"/>
            <a:extLst>
              <a:ext uri="{FF2B5EF4-FFF2-40B4-BE49-F238E27FC236}">
                <a16:creationId xmlns:a16="http://schemas.microsoft.com/office/drawing/2014/main" id="{00000000-0008-0000-0000-000003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268" name="直線コネクタ 11267">
            <a:extLst>
              <a:ext uri="{FF2B5EF4-FFF2-40B4-BE49-F238E27FC236}">
                <a16:creationId xmlns:a16="http://schemas.microsoft.com/office/drawing/2014/main" id="{00000000-0008-0000-0000-000004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269" name="二等辺三角形 11268">
            <a:extLst>
              <a:ext uri="{FF2B5EF4-FFF2-40B4-BE49-F238E27FC236}">
                <a16:creationId xmlns:a16="http://schemas.microsoft.com/office/drawing/2014/main" id="{00000000-0008-0000-0000-000005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70" name="二等辺三角形 11269">
            <a:extLst>
              <a:ext uri="{FF2B5EF4-FFF2-40B4-BE49-F238E27FC236}">
                <a16:creationId xmlns:a16="http://schemas.microsoft.com/office/drawing/2014/main" id="{00000000-0008-0000-0000-000006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200969</xdr:colOff>
      <xdr:row>106</xdr:row>
      <xdr:rowOff>144992</xdr:rowOff>
    </xdr:from>
    <xdr:to>
      <xdr:col>4</xdr:col>
      <xdr:colOff>422090</xdr:colOff>
      <xdr:row>108</xdr:row>
      <xdr:rowOff>114404</xdr:rowOff>
    </xdr:to>
    <xdr:sp macro="" textlink="">
      <xdr:nvSpPr>
        <xdr:cNvPr id="11271" name="矢印: 下 11270">
          <a:extLst>
            <a:ext uri="{FF2B5EF4-FFF2-40B4-BE49-F238E27FC236}">
              <a16:creationId xmlns:a16="http://schemas.microsoft.com/office/drawing/2014/main" id="{00000000-0008-0000-0000-0000072C0000}"/>
            </a:ext>
          </a:extLst>
        </xdr:cNvPr>
        <xdr:cNvSpPr>
          <a:spLocks noChangeAspect="1"/>
        </xdr:cNvSpPr>
      </xdr:nvSpPr>
      <xdr:spPr>
        <a:xfrm rot="8725667">
          <a:off x="4369109" y="21168572"/>
          <a:ext cx="221121" cy="350412"/>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760031</xdr:colOff>
      <xdr:row>107</xdr:row>
      <xdr:rowOff>73213</xdr:rowOff>
    </xdr:from>
    <xdr:to>
      <xdr:col>4</xdr:col>
      <xdr:colOff>295035</xdr:colOff>
      <xdr:row>108</xdr:row>
      <xdr:rowOff>26830</xdr:rowOff>
    </xdr:to>
    <xdr:sp macro="" textlink="">
      <xdr:nvSpPr>
        <xdr:cNvPr id="11272" name="テキスト ボックス 11271">
          <a:extLst>
            <a:ext uri="{FF2B5EF4-FFF2-40B4-BE49-F238E27FC236}">
              <a16:creationId xmlns:a16="http://schemas.microsoft.com/office/drawing/2014/main" id="{00000000-0008-0000-0000-0000082C0000}"/>
            </a:ext>
          </a:extLst>
        </xdr:cNvPr>
        <xdr:cNvSpPr txBox="1"/>
      </xdr:nvSpPr>
      <xdr:spPr>
        <a:xfrm>
          <a:off x="4089971" y="21287293"/>
          <a:ext cx="373204"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進む</a:t>
          </a:r>
        </a:p>
      </xdr:txBody>
    </xdr:sp>
    <xdr:clientData/>
  </xdr:twoCellAnchor>
  <xdr:twoCellAnchor>
    <xdr:from>
      <xdr:col>2</xdr:col>
      <xdr:colOff>719105</xdr:colOff>
      <xdr:row>107</xdr:row>
      <xdr:rowOff>73213</xdr:rowOff>
    </xdr:from>
    <xdr:to>
      <xdr:col>3</xdr:col>
      <xdr:colOff>110675</xdr:colOff>
      <xdr:row>108</xdr:row>
      <xdr:rowOff>26830</xdr:rowOff>
    </xdr:to>
    <xdr:sp macro="" textlink="">
      <xdr:nvSpPr>
        <xdr:cNvPr id="11273" name="テキスト ボックス 11272">
          <a:extLst>
            <a:ext uri="{FF2B5EF4-FFF2-40B4-BE49-F238E27FC236}">
              <a16:creationId xmlns:a16="http://schemas.microsoft.com/office/drawing/2014/main" id="{00000000-0008-0000-0000-0000092C0000}"/>
            </a:ext>
          </a:extLst>
        </xdr:cNvPr>
        <xdr:cNvSpPr txBox="1"/>
      </xdr:nvSpPr>
      <xdr:spPr>
        <a:xfrm>
          <a:off x="3012725" y="21287293"/>
          <a:ext cx="427890"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最初へ</a:t>
          </a:r>
        </a:p>
      </xdr:txBody>
    </xdr:sp>
    <xdr:clientData/>
  </xdr:twoCellAnchor>
  <xdr:twoCellAnchor>
    <xdr:from>
      <xdr:col>3</xdr:col>
      <xdr:colOff>243197</xdr:colOff>
      <xdr:row>107</xdr:row>
      <xdr:rowOff>73213</xdr:rowOff>
    </xdr:from>
    <xdr:to>
      <xdr:col>3</xdr:col>
      <xdr:colOff>620884</xdr:colOff>
      <xdr:row>108</xdr:row>
      <xdr:rowOff>26830</xdr:rowOff>
    </xdr:to>
    <xdr:sp macro="" textlink="">
      <xdr:nvSpPr>
        <xdr:cNvPr id="11274" name="テキスト ボックス 11273">
          <a:extLst>
            <a:ext uri="{FF2B5EF4-FFF2-40B4-BE49-F238E27FC236}">
              <a16:creationId xmlns:a16="http://schemas.microsoft.com/office/drawing/2014/main" id="{00000000-0008-0000-0000-00000A2C0000}"/>
            </a:ext>
          </a:extLst>
        </xdr:cNvPr>
        <xdr:cNvSpPr txBox="1"/>
      </xdr:nvSpPr>
      <xdr:spPr>
        <a:xfrm>
          <a:off x="3573137" y="21287293"/>
          <a:ext cx="377687"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戻る</a:t>
          </a:r>
        </a:p>
      </xdr:txBody>
    </xdr:sp>
    <xdr:clientData/>
  </xdr:twoCellAnchor>
  <xdr:twoCellAnchor>
    <xdr:from>
      <xdr:col>2</xdr:col>
      <xdr:colOff>574913</xdr:colOff>
      <xdr:row>149</xdr:row>
      <xdr:rowOff>178127</xdr:rowOff>
    </xdr:from>
    <xdr:to>
      <xdr:col>2</xdr:col>
      <xdr:colOff>1024702</xdr:colOff>
      <xdr:row>150</xdr:row>
      <xdr:rowOff>167628</xdr:rowOff>
    </xdr:to>
    <xdr:grpSp>
      <xdr:nvGrpSpPr>
        <xdr:cNvPr id="11295" name="グループ化 11294">
          <a:hlinkClick xmlns:r="http://schemas.openxmlformats.org/officeDocument/2006/relationships" r:id="rId1"/>
          <a:extLst>
            <a:ext uri="{FF2B5EF4-FFF2-40B4-BE49-F238E27FC236}">
              <a16:creationId xmlns:a16="http://schemas.microsoft.com/office/drawing/2014/main" id="{00000000-0008-0000-0000-00001F2C0000}"/>
            </a:ext>
          </a:extLst>
        </xdr:cNvPr>
        <xdr:cNvGrpSpPr/>
      </xdr:nvGrpSpPr>
      <xdr:grpSpPr>
        <a:xfrm>
          <a:off x="2870438" y="30543827"/>
          <a:ext cx="449789" cy="180001"/>
          <a:chOff x="1035006" y="3618186"/>
          <a:chExt cx="396000" cy="178686"/>
        </a:xfrm>
      </xdr:grpSpPr>
      <xdr:sp macro="" textlink="">
        <xdr:nvSpPr>
          <xdr:cNvPr id="11296" name="テキスト ボックス 11295">
            <a:hlinkClick xmlns:r="http://schemas.openxmlformats.org/officeDocument/2006/relationships" r:id="rId1"/>
            <a:extLst>
              <a:ext uri="{FF2B5EF4-FFF2-40B4-BE49-F238E27FC236}">
                <a16:creationId xmlns:a16="http://schemas.microsoft.com/office/drawing/2014/main" id="{00000000-0008-0000-0000-0000202C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297" name="直線コネクタ 11296">
            <a:extLst>
              <a:ext uri="{FF2B5EF4-FFF2-40B4-BE49-F238E27FC236}">
                <a16:creationId xmlns:a16="http://schemas.microsoft.com/office/drawing/2014/main" id="{00000000-0008-0000-0000-0000212C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298" name="二等辺三角形 11297">
            <a:extLst>
              <a:ext uri="{FF2B5EF4-FFF2-40B4-BE49-F238E27FC236}">
                <a16:creationId xmlns:a16="http://schemas.microsoft.com/office/drawing/2014/main" id="{00000000-0008-0000-0000-0000222C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99" name="二等辺三角形 11298">
            <a:extLst>
              <a:ext uri="{FF2B5EF4-FFF2-40B4-BE49-F238E27FC236}">
                <a16:creationId xmlns:a16="http://schemas.microsoft.com/office/drawing/2014/main" id="{00000000-0008-0000-0000-0000232C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607360</xdr:colOff>
      <xdr:row>149</xdr:row>
      <xdr:rowOff>176957</xdr:rowOff>
    </xdr:from>
    <xdr:to>
      <xdr:col>4</xdr:col>
      <xdr:colOff>160677</xdr:colOff>
      <xdr:row>150</xdr:row>
      <xdr:rowOff>166458</xdr:rowOff>
    </xdr:to>
    <xdr:grpSp>
      <xdr:nvGrpSpPr>
        <xdr:cNvPr id="11303" name="グループ化 11302">
          <a:hlinkClick xmlns:r="http://schemas.openxmlformats.org/officeDocument/2006/relationships" r:id="rId5"/>
          <a:extLst>
            <a:ext uri="{FF2B5EF4-FFF2-40B4-BE49-F238E27FC236}">
              <a16:creationId xmlns:a16="http://schemas.microsoft.com/office/drawing/2014/main" id="{00000000-0008-0000-0000-0000272C0000}"/>
            </a:ext>
          </a:extLst>
        </xdr:cNvPr>
        <xdr:cNvGrpSpPr/>
      </xdr:nvGrpSpPr>
      <xdr:grpSpPr>
        <a:xfrm>
          <a:off x="3941110" y="30542657"/>
          <a:ext cx="391517" cy="180001"/>
          <a:chOff x="2065023" y="3627855"/>
          <a:chExt cx="396000" cy="180000"/>
        </a:xfrm>
      </xdr:grpSpPr>
      <xdr:sp macro="" textlink="">
        <xdr:nvSpPr>
          <xdr:cNvPr id="11304" name="テキスト ボックス 11303">
            <a:hlinkClick xmlns:r="http://schemas.openxmlformats.org/officeDocument/2006/relationships" r:id="rId5"/>
            <a:extLst>
              <a:ext uri="{FF2B5EF4-FFF2-40B4-BE49-F238E27FC236}">
                <a16:creationId xmlns:a16="http://schemas.microsoft.com/office/drawing/2014/main" id="{00000000-0008-0000-0000-0000282C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05" name="二等辺三角形 11304">
            <a:extLst>
              <a:ext uri="{FF2B5EF4-FFF2-40B4-BE49-F238E27FC236}">
                <a16:creationId xmlns:a16="http://schemas.microsoft.com/office/drawing/2014/main" id="{00000000-0008-0000-0000-000029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266011</xdr:colOff>
      <xdr:row>149</xdr:row>
      <xdr:rowOff>176957</xdr:rowOff>
    </xdr:from>
    <xdr:to>
      <xdr:col>4</xdr:col>
      <xdr:colOff>662011</xdr:colOff>
      <xdr:row>150</xdr:row>
      <xdr:rowOff>166458</xdr:rowOff>
    </xdr:to>
    <xdr:grpSp>
      <xdr:nvGrpSpPr>
        <xdr:cNvPr id="11306" name="グループ化 11305">
          <a:hlinkClick xmlns:r="http://schemas.openxmlformats.org/officeDocument/2006/relationships" r:id="rId2"/>
          <a:extLst>
            <a:ext uri="{FF2B5EF4-FFF2-40B4-BE49-F238E27FC236}">
              <a16:creationId xmlns:a16="http://schemas.microsoft.com/office/drawing/2014/main" id="{00000000-0008-0000-0000-00002A2C0000}"/>
            </a:ext>
          </a:extLst>
        </xdr:cNvPr>
        <xdr:cNvGrpSpPr/>
      </xdr:nvGrpSpPr>
      <xdr:grpSpPr>
        <a:xfrm>
          <a:off x="4437961" y="30542657"/>
          <a:ext cx="396000" cy="180001"/>
          <a:chOff x="2561333" y="3617016"/>
          <a:chExt cx="396000" cy="178686"/>
        </a:xfrm>
      </xdr:grpSpPr>
      <xdr:sp macro="" textlink="">
        <xdr:nvSpPr>
          <xdr:cNvPr id="11307" name="テキスト ボックス 11306">
            <a:hlinkClick xmlns:r="http://schemas.openxmlformats.org/officeDocument/2006/relationships" r:id="rId2"/>
            <a:extLst>
              <a:ext uri="{FF2B5EF4-FFF2-40B4-BE49-F238E27FC236}">
                <a16:creationId xmlns:a16="http://schemas.microsoft.com/office/drawing/2014/main" id="{00000000-0008-0000-0000-00002B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08" name="直線コネクタ 11307">
            <a:extLst>
              <a:ext uri="{FF2B5EF4-FFF2-40B4-BE49-F238E27FC236}">
                <a16:creationId xmlns:a16="http://schemas.microsoft.com/office/drawing/2014/main" id="{00000000-0008-0000-0000-00002C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09" name="二等辺三角形 11308">
            <a:extLst>
              <a:ext uri="{FF2B5EF4-FFF2-40B4-BE49-F238E27FC236}">
                <a16:creationId xmlns:a16="http://schemas.microsoft.com/office/drawing/2014/main" id="{00000000-0008-0000-0000-00002D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10" name="二等辺三角形 11309">
            <a:extLst>
              <a:ext uri="{FF2B5EF4-FFF2-40B4-BE49-F238E27FC236}">
                <a16:creationId xmlns:a16="http://schemas.microsoft.com/office/drawing/2014/main" id="{00000000-0008-0000-0000-00002E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75461</xdr:colOff>
      <xdr:row>150</xdr:row>
      <xdr:rowOff>84835</xdr:rowOff>
    </xdr:from>
    <xdr:to>
      <xdr:col>4</xdr:col>
      <xdr:colOff>296582</xdr:colOff>
      <xdr:row>152</xdr:row>
      <xdr:rowOff>54247</xdr:rowOff>
    </xdr:to>
    <xdr:sp macro="" textlink="">
      <xdr:nvSpPr>
        <xdr:cNvPr id="11311" name="矢印: 下 11310">
          <a:extLst>
            <a:ext uri="{FF2B5EF4-FFF2-40B4-BE49-F238E27FC236}">
              <a16:creationId xmlns:a16="http://schemas.microsoft.com/office/drawing/2014/main" id="{00000000-0008-0000-0000-00002F2C0000}"/>
            </a:ext>
          </a:extLst>
        </xdr:cNvPr>
        <xdr:cNvSpPr>
          <a:spLocks noChangeAspect="1"/>
        </xdr:cNvSpPr>
      </xdr:nvSpPr>
      <xdr:spPr>
        <a:xfrm rot="8725667">
          <a:off x="4243270" y="39954000"/>
          <a:ext cx="221121" cy="353725"/>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634523</xdr:colOff>
      <xdr:row>151</xdr:row>
      <xdr:rowOff>13055</xdr:rowOff>
    </xdr:from>
    <xdr:to>
      <xdr:col>4</xdr:col>
      <xdr:colOff>169527</xdr:colOff>
      <xdr:row>151</xdr:row>
      <xdr:rowOff>154931</xdr:rowOff>
    </xdr:to>
    <xdr:sp macro="" textlink="">
      <xdr:nvSpPr>
        <xdr:cNvPr id="11312" name="テキスト ボックス 11311">
          <a:extLst>
            <a:ext uri="{FF2B5EF4-FFF2-40B4-BE49-F238E27FC236}">
              <a16:creationId xmlns:a16="http://schemas.microsoft.com/office/drawing/2014/main" id="{00000000-0008-0000-0000-0000302C0000}"/>
            </a:ext>
          </a:extLst>
        </xdr:cNvPr>
        <xdr:cNvSpPr txBox="1"/>
      </xdr:nvSpPr>
      <xdr:spPr>
        <a:xfrm>
          <a:off x="3960819" y="40074377"/>
          <a:ext cx="37651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進む</a:t>
          </a:r>
        </a:p>
      </xdr:txBody>
    </xdr:sp>
    <xdr:clientData/>
  </xdr:twoCellAnchor>
  <xdr:twoCellAnchor>
    <xdr:from>
      <xdr:col>2</xdr:col>
      <xdr:colOff>603736</xdr:colOff>
      <xdr:row>151</xdr:row>
      <xdr:rowOff>13055</xdr:rowOff>
    </xdr:from>
    <xdr:to>
      <xdr:col>3</xdr:col>
      <xdr:colOff>1542</xdr:colOff>
      <xdr:row>151</xdr:row>
      <xdr:rowOff>154931</xdr:rowOff>
    </xdr:to>
    <xdr:sp macro="" textlink="">
      <xdr:nvSpPr>
        <xdr:cNvPr id="11313" name="テキスト ボックス 11312">
          <a:extLst>
            <a:ext uri="{FF2B5EF4-FFF2-40B4-BE49-F238E27FC236}">
              <a16:creationId xmlns:a16="http://schemas.microsoft.com/office/drawing/2014/main" id="{00000000-0008-0000-0000-0000312C0000}"/>
            </a:ext>
          </a:extLst>
        </xdr:cNvPr>
        <xdr:cNvSpPr txBox="1"/>
      </xdr:nvSpPr>
      <xdr:spPr>
        <a:xfrm>
          <a:off x="2896362" y="40074377"/>
          <a:ext cx="431476"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最初へ</a:t>
          </a:r>
        </a:p>
      </xdr:txBody>
    </xdr:sp>
    <xdr:clientData/>
  </xdr:twoCellAnchor>
  <xdr:twoCellAnchor>
    <xdr:from>
      <xdr:col>3</xdr:col>
      <xdr:colOff>122761</xdr:colOff>
      <xdr:row>151</xdr:row>
      <xdr:rowOff>19682</xdr:rowOff>
    </xdr:from>
    <xdr:to>
      <xdr:col>3</xdr:col>
      <xdr:colOff>500448</xdr:colOff>
      <xdr:row>151</xdr:row>
      <xdr:rowOff>161558</xdr:rowOff>
    </xdr:to>
    <xdr:sp macro="" textlink="">
      <xdr:nvSpPr>
        <xdr:cNvPr id="11314" name="テキスト ボックス 11313">
          <a:extLst>
            <a:ext uri="{FF2B5EF4-FFF2-40B4-BE49-F238E27FC236}">
              <a16:creationId xmlns:a16="http://schemas.microsoft.com/office/drawing/2014/main" id="{00000000-0008-0000-0000-0000322C0000}"/>
            </a:ext>
          </a:extLst>
        </xdr:cNvPr>
        <xdr:cNvSpPr txBox="1"/>
      </xdr:nvSpPr>
      <xdr:spPr>
        <a:xfrm>
          <a:off x="3449057" y="40081004"/>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戻る</a:t>
          </a:r>
        </a:p>
      </xdr:txBody>
    </xdr:sp>
    <xdr:clientData/>
  </xdr:twoCellAnchor>
  <xdr:twoCellAnchor>
    <xdr:from>
      <xdr:col>2</xdr:col>
      <xdr:colOff>645459</xdr:colOff>
      <xdr:row>198</xdr:row>
      <xdr:rowOff>81845</xdr:rowOff>
    </xdr:from>
    <xdr:to>
      <xdr:col>3</xdr:col>
      <xdr:colOff>55342</xdr:colOff>
      <xdr:row>199</xdr:row>
      <xdr:rowOff>71346</xdr:rowOff>
    </xdr:to>
    <xdr:grpSp>
      <xdr:nvGrpSpPr>
        <xdr:cNvPr id="11315" name="グループ化 11314">
          <a:hlinkClick xmlns:r="http://schemas.openxmlformats.org/officeDocument/2006/relationships" r:id="rId1"/>
          <a:extLst>
            <a:ext uri="{FF2B5EF4-FFF2-40B4-BE49-F238E27FC236}">
              <a16:creationId xmlns:a16="http://schemas.microsoft.com/office/drawing/2014/main" id="{00000000-0008-0000-0000-0000332C0000}"/>
            </a:ext>
          </a:extLst>
        </xdr:cNvPr>
        <xdr:cNvGrpSpPr/>
      </xdr:nvGrpSpPr>
      <xdr:grpSpPr>
        <a:xfrm>
          <a:off x="2940984" y="40220195"/>
          <a:ext cx="448108" cy="218101"/>
          <a:chOff x="1035006" y="3618186"/>
          <a:chExt cx="396000" cy="178686"/>
        </a:xfrm>
      </xdr:grpSpPr>
      <xdr:sp macro="" textlink="">
        <xdr:nvSpPr>
          <xdr:cNvPr id="11316" name="テキスト ボックス 11315">
            <a:hlinkClick xmlns:r="http://schemas.openxmlformats.org/officeDocument/2006/relationships" r:id="rId1"/>
            <a:extLst>
              <a:ext uri="{FF2B5EF4-FFF2-40B4-BE49-F238E27FC236}">
                <a16:creationId xmlns:a16="http://schemas.microsoft.com/office/drawing/2014/main" id="{00000000-0008-0000-0000-0000342C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17" name="直線コネクタ 11316">
            <a:extLst>
              <a:ext uri="{FF2B5EF4-FFF2-40B4-BE49-F238E27FC236}">
                <a16:creationId xmlns:a16="http://schemas.microsoft.com/office/drawing/2014/main" id="{00000000-0008-0000-0000-0000352C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18" name="二等辺三角形 11317">
            <a:extLst>
              <a:ext uri="{FF2B5EF4-FFF2-40B4-BE49-F238E27FC236}">
                <a16:creationId xmlns:a16="http://schemas.microsoft.com/office/drawing/2014/main" id="{00000000-0008-0000-0000-0000362C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19" name="二等辺三角形 11318">
            <a:extLst>
              <a:ext uri="{FF2B5EF4-FFF2-40B4-BE49-F238E27FC236}">
                <a16:creationId xmlns:a16="http://schemas.microsoft.com/office/drawing/2014/main" id="{00000000-0008-0000-0000-0000372C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183952</xdr:colOff>
      <xdr:row>198</xdr:row>
      <xdr:rowOff>80675</xdr:rowOff>
    </xdr:from>
    <xdr:to>
      <xdr:col>3</xdr:col>
      <xdr:colOff>579952</xdr:colOff>
      <xdr:row>199</xdr:row>
      <xdr:rowOff>70176</xdr:rowOff>
    </xdr:to>
    <xdr:grpSp>
      <xdr:nvGrpSpPr>
        <xdr:cNvPr id="11320" name="グループ化 11319">
          <a:hlinkClick xmlns:r="http://schemas.openxmlformats.org/officeDocument/2006/relationships" r:id="rId6"/>
          <a:extLst>
            <a:ext uri="{FF2B5EF4-FFF2-40B4-BE49-F238E27FC236}">
              <a16:creationId xmlns:a16="http://schemas.microsoft.com/office/drawing/2014/main" id="{00000000-0008-0000-0000-0000382C0000}"/>
            </a:ext>
          </a:extLst>
        </xdr:cNvPr>
        <xdr:cNvGrpSpPr/>
      </xdr:nvGrpSpPr>
      <xdr:grpSpPr>
        <a:xfrm>
          <a:off x="3517702" y="40219025"/>
          <a:ext cx="396000" cy="218101"/>
          <a:chOff x="1560930" y="3627855"/>
          <a:chExt cx="396000" cy="180000"/>
        </a:xfrm>
      </xdr:grpSpPr>
      <xdr:sp macro="" textlink="">
        <xdr:nvSpPr>
          <xdr:cNvPr id="11321" name="テキスト ボックス 11320">
            <a:hlinkClick xmlns:r="http://schemas.openxmlformats.org/officeDocument/2006/relationships" r:id="rId6"/>
            <a:extLst>
              <a:ext uri="{FF2B5EF4-FFF2-40B4-BE49-F238E27FC236}">
                <a16:creationId xmlns:a16="http://schemas.microsoft.com/office/drawing/2014/main" id="{00000000-0008-0000-0000-000039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22" name="二等辺三角形 11321">
            <a:extLst>
              <a:ext uri="{FF2B5EF4-FFF2-40B4-BE49-F238E27FC236}">
                <a16:creationId xmlns:a16="http://schemas.microsoft.com/office/drawing/2014/main" id="{00000000-0008-0000-0000-00003A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674282</xdr:colOff>
      <xdr:row>199</xdr:row>
      <xdr:rowOff>105033</xdr:rowOff>
    </xdr:from>
    <xdr:to>
      <xdr:col>3</xdr:col>
      <xdr:colOff>65852</xdr:colOff>
      <xdr:row>200</xdr:row>
      <xdr:rowOff>58650</xdr:rowOff>
    </xdr:to>
    <xdr:sp macro="" textlink="">
      <xdr:nvSpPr>
        <xdr:cNvPr id="11333" name="テキスト ボックス 11332">
          <a:extLst>
            <a:ext uri="{FF2B5EF4-FFF2-40B4-BE49-F238E27FC236}">
              <a16:creationId xmlns:a16="http://schemas.microsoft.com/office/drawing/2014/main" id="{00000000-0008-0000-0000-0000452C0000}"/>
            </a:ext>
          </a:extLst>
        </xdr:cNvPr>
        <xdr:cNvSpPr txBox="1"/>
      </xdr:nvSpPr>
      <xdr:spPr>
        <a:xfrm>
          <a:off x="2969247" y="29141715"/>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最初へ</a:t>
          </a:r>
        </a:p>
      </xdr:txBody>
    </xdr:sp>
    <xdr:clientData/>
  </xdr:twoCellAnchor>
  <xdr:twoCellAnchor>
    <xdr:from>
      <xdr:col>3</xdr:col>
      <xdr:colOff>198374</xdr:colOff>
      <xdr:row>199</xdr:row>
      <xdr:rowOff>105033</xdr:rowOff>
    </xdr:from>
    <xdr:to>
      <xdr:col>3</xdr:col>
      <xdr:colOff>576061</xdr:colOff>
      <xdr:row>200</xdr:row>
      <xdr:rowOff>58650</xdr:rowOff>
    </xdr:to>
    <xdr:sp macro="" textlink="">
      <xdr:nvSpPr>
        <xdr:cNvPr id="11334" name="テキスト ボックス 11333">
          <a:extLst>
            <a:ext uri="{FF2B5EF4-FFF2-40B4-BE49-F238E27FC236}">
              <a16:creationId xmlns:a16="http://schemas.microsoft.com/office/drawing/2014/main" id="{00000000-0008-0000-0000-0000462C0000}"/>
            </a:ext>
          </a:extLst>
        </xdr:cNvPr>
        <xdr:cNvSpPr txBox="1"/>
      </xdr:nvSpPr>
      <xdr:spPr>
        <a:xfrm>
          <a:off x="3479456" y="29141715"/>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戻る</a:t>
          </a:r>
        </a:p>
      </xdr:txBody>
    </xdr:sp>
    <xdr:clientData/>
  </xdr:twoCellAnchor>
  <xdr:twoCellAnchor>
    <xdr:from>
      <xdr:col>3</xdr:col>
      <xdr:colOff>643221</xdr:colOff>
      <xdr:row>10</xdr:row>
      <xdr:rowOff>170328</xdr:rowOff>
    </xdr:from>
    <xdr:to>
      <xdr:col>4</xdr:col>
      <xdr:colOff>196538</xdr:colOff>
      <xdr:row>11</xdr:row>
      <xdr:rowOff>159828</xdr:rowOff>
    </xdr:to>
    <xdr:grpSp>
      <xdr:nvGrpSpPr>
        <xdr:cNvPr id="11343" name="グループ化 11342">
          <a:hlinkClick xmlns:r="http://schemas.openxmlformats.org/officeDocument/2006/relationships" r:id="rId7"/>
          <a:extLst>
            <a:ext uri="{FF2B5EF4-FFF2-40B4-BE49-F238E27FC236}">
              <a16:creationId xmlns:a16="http://schemas.microsoft.com/office/drawing/2014/main" id="{00000000-0008-0000-0000-00004F2C0000}"/>
            </a:ext>
          </a:extLst>
        </xdr:cNvPr>
        <xdr:cNvGrpSpPr/>
      </xdr:nvGrpSpPr>
      <xdr:grpSpPr>
        <a:xfrm>
          <a:off x="3976971" y="3304053"/>
          <a:ext cx="391517" cy="180000"/>
          <a:chOff x="2065023" y="3627855"/>
          <a:chExt cx="396000" cy="180000"/>
        </a:xfrm>
      </xdr:grpSpPr>
      <xdr:sp macro="" textlink="">
        <xdr:nvSpPr>
          <xdr:cNvPr id="11344" name="テキスト ボックス 11343">
            <a:hlinkClick xmlns:r="http://schemas.openxmlformats.org/officeDocument/2006/relationships" r:id="rId7"/>
            <a:extLst>
              <a:ext uri="{FF2B5EF4-FFF2-40B4-BE49-F238E27FC236}">
                <a16:creationId xmlns:a16="http://schemas.microsoft.com/office/drawing/2014/main" id="{00000000-0008-0000-0000-0000502C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45" name="二等辺三角形 11344">
            <a:extLst>
              <a:ext uri="{FF2B5EF4-FFF2-40B4-BE49-F238E27FC236}">
                <a16:creationId xmlns:a16="http://schemas.microsoft.com/office/drawing/2014/main" id="{00000000-0008-0000-0000-000051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301872</xdr:colOff>
      <xdr:row>10</xdr:row>
      <xdr:rowOff>170328</xdr:rowOff>
    </xdr:from>
    <xdr:to>
      <xdr:col>4</xdr:col>
      <xdr:colOff>697872</xdr:colOff>
      <xdr:row>11</xdr:row>
      <xdr:rowOff>159828</xdr:rowOff>
    </xdr:to>
    <xdr:grpSp>
      <xdr:nvGrpSpPr>
        <xdr:cNvPr id="11346" name="グループ化 11345">
          <a:hlinkClick xmlns:r="http://schemas.openxmlformats.org/officeDocument/2006/relationships" r:id="rId2"/>
          <a:extLst>
            <a:ext uri="{FF2B5EF4-FFF2-40B4-BE49-F238E27FC236}">
              <a16:creationId xmlns:a16="http://schemas.microsoft.com/office/drawing/2014/main" id="{00000000-0008-0000-0000-0000522C0000}"/>
            </a:ext>
          </a:extLst>
        </xdr:cNvPr>
        <xdr:cNvGrpSpPr/>
      </xdr:nvGrpSpPr>
      <xdr:grpSpPr>
        <a:xfrm>
          <a:off x="4473822" y="3304053"/>
          <a:ext cx="396000" cy="180000"/>
          <a:chOff x="2561333" y="3617016"/>
          <a:chExt cx="396000" cy="178686"/>
        </a:xfrm>
      </xdr:grpSpPr>
      <xdr:sp macro="" textlink="">
        <xdr:nvSpPr>
          <xdr:cNvPr id="11347" name="テキスト ボックス 11346">
            <a:hlinkClick xmlns:r="http://schemas.openxmlformats.org/officeDocument/2006/relationships" r:id="rId2"/>
            <a:extLst>
              <a:ext uri="{FF2B5EF4-FFF2-40B4-BE49-F238E27FC236}">
                <a16:creationId xmlns:a16="http://schemas.microsoft.com/office/drawing/2014/main" id="{00000000-0008-0000-0000-000053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48" name="直線コネクタ 11347">
            <a:extLst>
              <a:ext uri="{FF2B5EF4-FFF2-40B4-BE49-F238E27FC236}">
                <a16:creationId xmlns:a16="http://schemas.microsoft.com/office/drawing/2014/main" id="{00000000-0008-0000-0000-000054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49" name="二等辺三角形 11348">
            <a:extLst>
              <a:ext uri="{FF2B5EF4-FFF2-40B4-BE49-F238E27FC236}">
                <a16:creationId xmlns:a16="http://schemas.microsoft.com/office/drawing/2014/main" id="{00000000-0008-0000-0000-000055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50" name="二等辺三角形 11349">
            <a:extLst>
              <a:ext uri="{FF2B5EF4-FFF2-40B4-BE49-F238E27FC236}">
                <a16:creationId xmlns:a16="http://schemas.microsoft.com/office/drawing/2014/main" id="{00000000-0008-0000-0000-000056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111322</xdr:colOff>
      <xdr:row>11</xdr:row>
      <xdr:rowOff>78205</xdr:rowOff>
    </xdr:from>
    <xdr:to>
      <xdr:col>4</xdr:col>
      <xdr:colOff>332443</xdr:colOff>
      <xdr:row>13</xdr:row>
      <xdr:rowOff>47617</xdr:rowOff>
    </xdr:to>
    <xdr:sp macro="" textlink="">
      <xdr:nvSpPr>
        <xdr:cNvPr id="11351" name="矢印: 下 11350">
          <a:extLst>
            <a:ext uri="{FF2B5EF4-FFF2-40B4-BE49-F238E27FC236}">
              <a16:creationId xmlns:a16="http://schemas.microsoft.com/office/drawing/2014/main" id="{00000000-0008-0000-0000-0000572C0000}"/>
            </a:ext>
          </a:extLst>
        </xdr:cNvPr>
        <xdr:cNvSpPr>
          <a:spLocks noChangeAspect="1"/>
        </xdr:cNvSpPr>
      </xdr:nvSpPr>
      <xdr:spPr>
        <a:xfrm rot="8725667">
          <a:off x="4235087" y="3673052"/>
          <a:ext cx="221121" cy="345930"/>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670384</xdr:colOff>
      <xdr:row>12</xdr:row>
      <xdr:rowOff>6426</xdr:rowOff>
    </xdr:from>
    <xdr:to>
      <xdr:col>4</xdr:col>
      <xdr:colOff>205388</xdr:colOff>
      <xdr:row>12</xdr:row>
      <xdr:rowOff>148302</xdr:rowOff>
    </xdr:to>
    <xdr:sp macro="" textlink="">
      <xdr:nvSpPr>
        <xdr:cNvPr id="11352" name="テキスト ボックス 11351">
          <a:extLst>
            <a:ext uri="{FF2B5EF4-FFF2-40B4-BE49-F238E27FC236}">
              <a16:creationId xmlns:a16="http://schemas.microsoft.com/office/drawing/2014/main" id="{00000000-0008-0000-0000-0000582C0000}"/>
            </a:ext>
          </a:extLst>
        </xdr:cNvPr>
        <xdr:cNvSpPr txBox="1"/>
      </xdr:nvSpPr>
      <xdr:spPr>
        <a:xfrm>
          <a:off x="3951466" y="3789532"/>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進む</a:t>
          </a:r>
        </a:p>
      </xdr:txBody>
    </xdr:sp>
    <xdr:clientData/>
  </xdr:twoCellAnchor>
  <xdr:twoCellAnchor>
    <xdr:from>
      <xdr:col>2</xdr:col>
      <xdr:colOff>645459</xdr:colOff>
      <xdr:row>270</xdr:row>
      <xdr:rowOff>7653</xdr:rowOff>
    </xdr:from>
    <xdr:to>
      <xdr:col>3</xdr:col>
      <xdr:colOff>55342</xdr:colOff>
      <xdr:row>270</xdr:row>
      <xdr:rowOff>185412</xdr:rowOff>
    </xdr:to>
    <xdr:grpSp>
      <xdr:nvGrpSpPr>
        <xdr:cNvPr id="12" name="グループ化 11">
          <a:hlinkClick xmlns:r="http://schemas.openxmlformats.org/officeDocument/2006/relationships" r:id="rId1"/>
          <a:extLst>
            <a:ext uri="{FF2B5EF4-FFF2-40B4-BE49-F238E27FC236}">
              <a16:creationId xmlns:a16="http://schemas.microsoft.com/office/drawing/2014/main" id="{00000000-0008-0000-0000-00000C000000}"/>
            </a:ext>
          </a:extLst>
        </xdr:cNvPr>
        <xdr:cNvGrpSpPr/>
      </xdr:nvGrpSpPr>
      <xdr:grpSpPr>
        <a:xfrm>
          <a:off x="2940984" y="55938453"/>
          <a:ext cx="448108" cy="177759"/>
          <a:chOff x="1035006" y="3618186"/>
          <a:chExt cx="396000" cy="178686"/>
        </a:xfrm>
      </xdr:grpSpPr>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二等辺三角形 14">
            <a:extLst>
              <a:ext uri="{FF2B5EF4-FFF2-40B4-BE49-F238E27FC236}">
                <a16:creationId xmlns:a16="http://schemas.microsoft.com/office/drawing/2014/main" id="{00000000-0008-0000-0000-00000F00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二等辺三角形 15">
            <a:extLst>
              <a:ext uri="{FF2B5EF4-FFF2-40B4-BE49-F238E27FC236}">
                <a16:creationId xmlns:a16="http://schemas.microsoft.com/office/drawing/2014/main" id="{00000000-0008-0000-0000-00001000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183952</xdr:colOff>
      <xdr:row>270</xdr:row>
      <xdr:rowOff>6483</xdr:rowOff>
    </xdr:from>
    <xdr:to>
      <xdr:col>3</xdr:col>
      <xdr:colOff>579952</xdr:colOff>
      <xdr:row>270</xdr:row>
      <xdr:rowOff>184242</xdr:rowOff>
    </xdr:to>
    <xdr:grpSp>
      <xdr:nvGrpSpPr>
        <xdr:cNvPr id="17" name="グループ化 16">
          <a:hlinkClick xmlns:r="http://schemas.openxmlformats.org/officeDocument/2006/relationships" r:id="rId8"/>
          <a:extLst>
            <a:ext uri="{FF2B5EF4-FFF2-40B4-BE49-F238E27FC236}">
              <a16:creationId xmlns:a16="http://schemas.microsoft.com/office/drawing/2014/main" id="{00000000-0008-0000-0000-000011000000}"/>
            </a:ext>
          </a:extLst>
        </xdr:cNvPr>
        <xdr:cNvGrpSpPr/>
      </xdr:nvGrpSpPr>
      <xdr:grpSpPr>
        <a:xfrm>
          <a:off x="3517702" y="55937283"/>
          <a:ext cx="396000" cy="177759"/>
          <a:chOff x="1560930" y="3627855"/>
          <a:chExt cx="396000" cy="180000"/>
        </a:xfrm>
      </xdr:grpSpPr>
      <xdr:sp macro="" textlink="">
        <xdr:nvSpPr>
          <xdr:cNvPr id="18" name="テキスト ボックス 17">
            <a:hlinkClick xmlns:r="http://schemas.openxmlformats.org/officeDocument/2006/relationships" r:id="rId8"/>
            <a:extLst>
              <a:ext uri="{FF2B5EF4-FFF2-40B4-BE49-F238E27FC236}">
                <a16:creationId xmlns:a16="http://schemas.microsoft.com/office/drawing/2014/main" id="{00000000-0008-0000-0000-00001200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9" name="二等辺三角形 18">
            <a:extLst>
              <a:ext uri="{FF2B5EF4-FFF2-40B4-BE49-F238E27FC236}">
                <a16:creationId xmlns:a16="http://schemas.microsoft.com/office/drawing/2014/main" id="{00000000-0008-0000-0000-00001300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674282</xdr:colOff>
      <xdr:row>271</xdr:row>
      <xdr:rowOff>30840</xdr:rowOff>
    </xdr:from>
    <xdr:to>
      <xdr:col>3</xdr:col>
      <xdr:colOff>65852</xdr:colOff>
      <xdr:row>271</xdr:row>
      <xdr:rowOff>172716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69247" y="59601311"/>
          <a:ext cx="431476"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最初へ</a:t>
          </a:r>
        </a:p>
      </xdr:txBody>
    </xdr:sp>
    <xdr:clientData/>
  </xdr:twoCellAnchor>
  <xdr:twoCellAnchor>
    <xdr:from>
      <xdr:col>3</xdr:col>
      <xdr:colOff>198374</xdr:colOff>
      <xdr:row>271</xdr:row>
      <xdr:rowOff>30840</xdr:rowOff>
    </xdr:from>
    <xdr:to>
      <xdr:col>3</xdr:col>
      <xdr:colOff>576061</xdr:colOff>
      <xdr:row>271</xdr:row>
      <xdr:rowOff>172716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533245" y="59601311"/>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Noto Sans JP" panose="020B0200000000000000" pitchFamily="50" charset="-128"/>
              <a:ea typeface="Noto Sans JP" panose="020B0200000000000000" pitchFamily="50" charset="-128"/>
            </a:rPr>
            <a:t>戻る</a:t>
          </a:r>
        </a:p>
      </xdr:txBody>
    </xdr:sp>
    <xdr:clientData/>
  </xdr:twoCellAnchor>
  <xdr:twoCellAnchor>
    <xdr:from>
      <xdr:col>3</xdr:col>
      <xdr:colOff>753041</xdr:colOff>
      <xdr:row>51</xdr:row>
      <xdr:rowOff>70825</xdr:rowOff>
    </xdr:from>
    <xdr:to>
      <xdr:col>4</xdr:col>
      <xdr:colOff>310840</xdr:colOff>
      <xdr:row>52</xdr:row>
      <xdr:rowOff>60325</xdr:rowOff>
    </xdr:to>
    <xdr:grpSp>
      <xdr:nvGrpSpPr>
        <xdr:cNvPr id="11325" name="グループ化 11324">
          <a:hlinkClick xmlns:r="http://schemas.openxmlformats.org/officeDocument/2006/relationships" r:id="rId9"/>
          <a:extLst>
            <a:ext uri="{FF2B5EF4-FFF2-40B4-BE49-F238E27FC236}">
              <a16:creationId xmlns:a16="http://schemas.microsoft.com/office/drawing/2014/main" id="{00000000-0008-0000-0000-00003D2C0000}"/>
            </a:ext>
          </a:extLst>
        </xdr:cNvPr>
        <xdr:cNvGrpSpPr/>
      </xdr:nvGrpSpPr>
      <xdr:grpSpPr>
        <a:xfrm>
          <a:off x="4086791" y="11138875"/>
          <a:ext cx="395999" cy="180000"/>
          <a:chOff x="2065021" y="3627834"/>
          <a:chExt cx="395999" cy="179999"/>
        </a:xfrm>
      </xdr:grpSpPr>
      <xdr:sp macro="" textlink="">
        <xdr:nvSpPr>
          <xdr:cNvPr id="11326" name="テキスト ボックス 11325">
            <a:hlinkClick xmlns:r="http://schemas.openxmlformats.org/officeDocument/2006/relationships" r:id="rId9"/>
            <a:extLst>
              <a:ext uri="{FF2B5EF4-FFF2-40B4-BE49-F238E27FC236}">
                <a16:creationId xmlns:a16="http://schemas.microsoft.com/office/drawing/2014/main" id="{00000000-0008-0000-0000-00003E2C0000}"/>
              </a:ext>
            </a:extLst>
          </xdr:cNvPr>
          <xdr:cNvSpPr txBox="1"/>
        </xdr:nvSpPr>
        <xdr:spPr>
          <a:xfrm>
            <a:off x="2065021" y="3627834"/>
            <a:ext cx="395999" cy="179999"/>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27" name="二等辺三角形 11326">
            <a:extLst>
              <a:ext uri="{FF2B5EF4-FFF2-40B4-BE49-F238E27FC236}">
                <a16:creationId xmlns:a16="http://schemas.microsoft.com/office/drawing/2014/main" id="{00000000-0008-0000-0000-00003F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110676</xdr:colOff>
      <xdr:row>149</xdr:row>
      <xdr:rowOff>185921</xdr:rowOff>
    </xdr:from>
    <xdr:to>
      <xdr:col>3</xdr:col>
      <xdr:colOff>504337</xdr:colOff>
      <xdr:row>150</xdr:row>
      <xdr:rowOff>175422</xdr:rowOff>
    </xdr:to>
    <xdr:grpSp>
      <xdr:nvGrpSpPr>
        <xdr:cNvPr id="11330" name="グループ化 11329">
          <a:hlinkClick xmlns:r="http://schemas.openxmlformats.org/officeDocument/2006/relationships" r:id="rId10"/>
          <a:extLst>
            <a:ext uri="{FF2B5EF4-FFF2-40B4-BE49-F238E27FC236}">
              <a16:creationId xmlns:a16="http://schemas.microsoft.com/office/drawing/2014/main" id="{00000000-0008-0000-0000-0000422C0000}"/>
            </a:ext>
          </a:extLst>
        </xdr:cNvPr>
        <xdr:cNvGrpSpPr/>
      </xdr:nvGrpSpPr>
      <xdr:grpSpPr>
        <a:xfrm>
          <a:off x="3444426" y="30551621"/>
          <a:ext cx="393661" cy="180001"/>
          <a:chOff x="1560930" y="3627855"/>
          <a:chExt cx="396000" cy="180000"/>
        </a:xfrm>
      </xdr:grpSpPr>
      <xdr:sp macro="" textlink="">
        <xdr:nvSpPr>
          <xdr:cNvPr id="11332" name="テキスト ボックス 11331">
            <a:hlinkClick xmlns:r="http://schemas.openxmlformats.org/officeDocument/2006/relationships" r:id="rId10"/>
            <a:extLst>
              <a:ext uri="{FF2B5EF4-FFF2-40B4-BE49-F238E27FC236}">
                <a16:creationId xmlns:a16="http://schemas.microsoft.com/office/drawing/2014/main" id="{00000000-0008-0000-0000-000044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55" name="二等辺三角形 11354">
            <a:extLst>
              <a:ext uri="{FF2B5EF4-FFF2-40B4-BE49-F238E27FC236}">
                <a16:creationId xmlns:a16="http://schemas.microsoft.com/office/drawing/2014/main" id="{00000000-0008-0000-0000-00005B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137614</xdr:colOff>
      <xdr:row>233</xdr:row>
      <xdr:rowOff>89654</xdr:rowOff>
    </xdr:from>
    <xdr:to>
      <xdr:col>8</xdr:col>
      <xdr:colOff>533614</xdr:colOff>
      <xdr:row>234</xdr:row>
      <xdr:rowOff>79155</xdr:rowOff>
    </xdr:to>
    <xdr:grpSp>
      <xdr:nvGrpSpPr>
        <xdr:cNvPr id="11359" name="グループ化 11358">
          <a:hlinkClick xmlns:r="http://schemas.openxmlformats.org/officeDocument/2006/relationships" r:id="rId1"/>
          <a:extLst>
            <a:ext uri="{FF2B5EF4-FFF2-40B4-BE49-F238E27FC236}">
              <a16:creationId xmlns:a16="http://schemas.microsoft.com/office/drawing/2014/main" id="{00000000-0008-0000-0000-00005F2C0000}"/>
            </a:ext>
          </a:extLst>
        </xdr:cNvPr>
        <xdr:cNvGrpSpPr/>
      </xdr:nvGrpSpPr>
      <xdr:grpSpPr>
        <a:xfrm>
          <a:off x="9462589" y="48238529"/>
          <a:ext cx="396000" cy="180001"/>
          <a:chOff x="1560930" y="3627855"/>
          <a:chExt cx="396000" cy="180000"/>
        </a:xfrm>
      </xdr:grpSpPr>
      <xdr:sp macro="" textlink="">
        <xdr:nvSpPr>
          <xdr:cNvPr id="11360" name="テキスト ボックス 11359">
            <a:hlinkClick xmlns:r="http://schemas.openxmlformats.org/officeDocument/2006/relationships" r:id="rId1"/>
            <a:extLst>
              <a:ext uri="{FF2B5EF4-FFF2-40B4-BE49-F238E27FC236}">
                <a16:creationId xmlns:a16="http://schemas.microsoft.com/office/drawing/2014/main" id="{00000000-0008-0000-0000-000060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61" name="二等辺三角形 11360">
            <a:extLst>
              <a:ext uri="{FF2B5EF4-FFF2-40B4-BE49-F238E27FC236}">
                <a16:creationId xmlns:a16="http://schemas.microsoft.com/office/drawing/2014/main" id="{00000000-0008-0000-0000-000061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243208</xdr:colOff>
      <xdr:row>233</xdr:row>
      <xdr:rowOff>111526</xdr:rowOff>
    </xdr:from>
    <xdr:to>
      <xdr:col>7</xdr:col>
      <xdr:colOff>587820</xdr:colOff>
      <xdr:row>234</xdr:row>
      <xdr:rowOff>65144</xdr:rowOff>
    </xdr:to>
    <xdr:sp macro="" textlink="">
      <xdr:nvSpPr>
        <xdr:cNvPr id="11363" name="テキスト ボックス 11362">
          <a:extLst>
            <a:ext uri="{FF2B5EF4-FFF2-40B4-BE49-F238E27FC236}">
              <a16:creationId xmlns:a16="http://schemas.microsoft.com/office/drawing/2014/main" id="{00000000-0008-0000-0000-0000632C0000}"/>
            </a:ext>
          </a:extLst>
        </xdr:cNvPr>
        <xdr:cNvSpPr txBox="1"/>
      </xdr:nvSpPr>
      <xdr:spPr>
        <a:xfrm>
          <a:off x="8239726" y="52429550"/>
          <a:ext cx="1008000"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Noto Sans JP" panose="020B0200000000000000" pitchFamily="50" charset="-128"/>
              <a:ea typeface="Noto Sans JP" panose="020B0200000000000000" pitchFamily="50" charset="-128"/>
            </a:rPr>
            <a:t>１．会員番号へ戻る</a:t>
          </a:r>
        </a:p>
      </xdr:txBody>
    </xdr:sp>
    <xdr:clientData/>
  </xdr:twoCellAnchor>
  <xdr:twoCellAnchor>
    <xdr:from>
      <xdr:col>8</xdr:col>
      <xdr:colOff>137614</xdr:colOff>
      <xdr:row>235</xdr:row>
      <xdr:rowOff>98619</xdr:rowOff>
    </xdr:from>
    <xdr:to>
      <xdr:col>8</xdr:col>
      <xdr:colOff>533614</xdr:colOff>
      <xdr:row>236</xdr:row>
      <xdr:rowOff>88119</xdr:rowOff>
    </xdr:to>
    <xdr:grpSp>
      <xdr:nvGrpSpPr>
        <xdr:cNvPr id="11364" name="グループ化 11363">
          <a:hlinkClick xmlns:r="http://schemas.openxmlformats.org/officeDocument/2006/relationships" r:id="rId3"/>
          <a:extLst>
            <a:ext uri="{FF2B5EF4-FFF2-40B4-BE49-F238E27FC236}">
              <a16:creationId xmlns:a16="http://schemas.microsoft.com/office/drawing/2014/main" id="{00000000-0008-0000-0000-0000642C0000}"/>
            </a:ext>
          </a:extLst>
        </xdr:cNvPr>
        <xdr:cNvGrpSpPr/>
      </xdr:nvGrpSpPr>
      <xdr:grpSpPr>
        <a:xfrm>
          <a:off x="9462589" y="48676119"/>
          <a:ext cx="396000" cy="180000"/>
          <a:chOff x="1560930" y="3627855"/>
          <a:chExt cx="396000" cy="180000"/>
        </a:xfrm>
      </xdr:grpSpPr>
      <xdr:sp macro="" textlink="">
        <xdr:nvSpPr>
          <xdr:cNvPr id="11365" name="テキスト ボックス 11364">
            <a:hlinkClick xmlns:r="http://schemas.openxmlformats.org/officeDocument/2006/relationships" r:id="rId3"/>
            <a:extLst>
              <a:ext uri="{FF2B5EF4-FFF2-40B4-BE49-F238E27FC236}">
                <a16:creationId xmlns:a16="http://schemas.microsoft.com/office/drawing/2014/main" id="{00000000-0008-0000-0000-000065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66" name="二等辺三角形 11365">
            <a:extLst>
              <a:ext uri="{FF2B5EF4-FFF2-40B4-BE49-F238E27FC236}">
                <a16:creationId xmlns:a16="http://schemas.microsoft.com/office/drawing/2014/main" id="{00000000-0008-0000-0000-000066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243208</xdr:colOff>
      <xdr:row>235</xdr:row>
      <xdr:rowOff>120491</xdr:rowOff>
    </xdr:from>
    <xdr:to>
      <xdr:col>7</xdr:col>
      <xdr:colOff>587820</xdr:colOff>
      <xdr:row>236</xdr:row>
      <xdr:rowOff>74108</xdr:rowOff>
    </xdr:to>
    <xdr:sp macro="" textlink="">
      <xdr:nvSpPr>
        <xdr:cNvPr id="11368" name="テキスト ボックス 11367">
          <a:extLst>
            <a:ext uri="{FF2B5EF4-FFF2-40B4-BE49-F238E27FC236}">
              <a16:creationId xmlns:a16="http://schemas.microsoft.com/office/drawing/2014/main" id="{00000000-0008-0000-0000-0000682C0000}"/>
            </a:ext>
          </a:extLst>
        </xdr:cNvPr>
        <xdr:cNvSpPr txBox="1"/>
      </xdr:nvSpPr>
      <xdr:spPr>
        <a:xfrm>
          <a:off x="8239726" y="52823997"/>
          <a:ext cx="1008000"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Noto Sans JP" panose="020B0200000000000000" pitchFamily="50" charset="-128"/>
              <a:ea typeface="Noto Sans JP" panose="020B0200000000000000" pitchFamily="50" charset="-128"/>
            </a:rPr>
            <a:t>２．プランへ戻る</a:t>
          </a:r>
        </a:p>
      </xdr:txBody>
    </xdr:sp>
    <xdr:clientData/>
  </xdr:twoCellAnchor>
  <xdr:twoCellAnchor>
    <xdr:from>
      <xdr:col>8</xdr:col>
      <xdr:colOff>137617</xdr:colOff>
      <xdr:row>246</xdr:row>
      <xdr:rowOff>136301</xdr:rowOff>
    </xdr:from>
    <xdr:to>
      <xdr:col>8</xdr:col>
      <xdr:colOff>533617</xdr:colOff>
      <xdr:row>247</xdr:row>
      <xdr:rowOff>125800</xdr:rowOff>
    </xdr:to>
    <xdr:grpSp>
      <xdr:nvGrpSpPr>
        <xdr:cNvPr id="11369" name="グループ化 11368">
          <a:hlinkClick xmlns:r="http://schemas.openxmlformats.org/officeDocument/2006/relationships" r:id="rId10"/>
          <a:extLst>
            <a:ext uri="{FF2B5EF4-FFF2-40B4-BE49-F238E27FC236}">
              <a16:creationId xmlns:a16="http://schemas.microsoft.com/office/drawing/2014/main" id="{00000000-0008-0000-0000-0000692C0000}"/>
            </a:ext>
          </a:extLst>
        </xdr:cNvPr>
        <xdr:cNvGrpSpPr/>
      </xdr:nvGrpSpPr>
      <xdr:grpSpPr>
        <a:xfrm>
          <a:off x="9462592" y="50809301"/>
          <a:ext cx="396000" cy="179999"/>
          <a:chOff x="1560930" y="3627855"/>
          <a:chExt cx="396000" cy="180000"/>
        </a:xfrm>
      </xdr:grpSpPr>
      <xdr:sp macro="" textlink="">
        <xdr:nvSpPr>
          <xdr:cNvPr id="11370" name="テキスト ボックス 11369">
            <a:hlinkClick xmlns:r="http://schemas.openxmlformats.org/officeDocument/2006/relationships" r:id="rId10"/>
            <a:extLst>
              <a:ext uri="{FF2B5EF4-FFF2-40B4-BE49-F238E27FC236}">
                <a16:creationId xmlns:a16="http://schemas.microsoft.com/office/drawing/2014/main" id="{00000000-0008-0000-0000-00006A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71" name="二等辺三角形 11370">
            <a:extLst>
              <a:ext uri="{FF2B5EF4-FFF2-40B4-BE49-F238E27FC236}">
                <a16:creationId xmlns:a16="http://schemas.microsoft.com/office/drawing/2014/main" id="{00000000-0008-0000-0000-00006B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247098</xdr:colOff>
      <xdr:row>246</xdr:row>
      <xdr:rowOff>160506</xdr:rowOff>
    </xdr:from>
    <xdr:to>
      <xdr:col>8</xdr:col>
      <xdr:colOff>1101</xdr:colOff>
      <xdr:row>247</xdr:row>
      <xdr:rowOff>111882</xdr:rowOff>
    </xdr:to>
    <xdr:sp macro="" textlink="">
      <xdr:nvSpPr>
        <xdr:cNvPr id="11372" name="テキスト ボックス 11371">
          <a:extLst>
            <a:ext uri="{FF2B5EF4-FFF2-40B4-BE49-F238E27FC236}">
              <a16:creationId xmlns:a16="http://schemas.microsoft.com/office/drawing/2014/main" id="{00000000-0008-0000-0000-00006C2C0000}"/>
            </a:ext>
          </a:extLst>
        </xdr:cNvPr>
        <xdr:cNvSpPr txBox="1"/>
      </xdr:nvSpPr>
      <xdr:spPr>
        <a:xfrm>
          <a:off x="8238573" y="49671456"/>
          <a:ext cx="1087503"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Meiryo UI" panose="020B0604030504040204" pitchFamily="50" charset="-128"/>
              <a:ea typeface="Meiryo UI" panose="020B0604030504040204" pitchFamily="50" charset="-128"/>
            </a:rPr>
            <a:t>３．加入者情報へ戻る</a:t>
          </a:r>
        </a:p>
      </xdr:txBody>
    </xdr:sp>
    <xdr:clientData/>
  </xdr:twoCellAnchor>
  <xdr:twoCellAnchor>
    <xdr:from>
      <xdr:col>8</xdr:col>
      <xdr:colOff>137615</xdr:colOff>
      <xdr:row>261</xdr:row>
      <xdr:rowOff>116323</xdr:rowOff>
    </xdr:from>
    <xdr:to>
      <xdr:col>8</xdr:col>
      <xdr:colOff>533615</xdr:colOff>
      <xdr:row>262</xdr:row>
      <xdr:rowOff>105823</xdr:rowOff>
    </xdr:to>
    <xdr:grpSp>
      <xdr:nvGrpSpPr>
        <xdr:cNvPr id="11378" name="グループ化 11377">
          <a:hlinkClick xmlns:r="http://schemas.openxmlformats.org/officeDocument/2006/relationships" r:id="rId6"/>
          <a:extLst>
            <a:ext uri="{FF2B5EF4-FFF2-40B4-BE49-F238E27FC236}">
              <a16:creationId xmlns:a16="http://schemas.microsoft.com/office/drawing/2014/main" id="{00000000-0008-0000-0000-0000722C0000}"/>
            </a:ext>
          </a:extLst>
        </xdr:cNvPr>
        <xdr:cNvGrpSpPr/>
      </xdr:nvGrpSpPr>
      <xdr:grpSpPr>
        <a:xfrm>
          <a:off x="9462590" y="54065923"/>
          <a:ext cx="396000" cy="180000"/>
          <a:chOff x="1560930" y="3627834"/>
          <a:chExt cx="396000" cy="179999"/>
        </a:xfrm>
      </xdr:grpSpPr>
      <xdr:sp macro="" textlink="">
        <xdr:nvSpPr>
          <xdr:cNvPr id="11379" name="テキスト ボックス 11378">
            <a:hlinkClick xmlns:r="http://schemas.openxmlformats.org/officeDocument/2006/relationships" r:id="rId6"/>
            <a:extLst>
              <a:ext uri="{FF2B5EF4-FFF2-40B4-BE49-F238E27FC236}">
                <a16:creationId xmlns:a16="http://schemas.microsoft.com/office/drawing/2014/main" id="{00000000-0008-0000-0000-0000732C0000}"/>
              </a:ext>
            </a:extLst>
          </xdr:cNvPr>
          <xdr:cNvSpPr txBox="1"/>
        </xdr:nvSpPr>
        <xdr:spPr>
          <a:xfrm>
            <a:off x="1560930" y="3627834"/>
            <a:ext cx="396000" cy="179999"/>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80" name="二等辺三角形 11379">
            <a:extLst>
              <a:ext uri="{FF2B5EF4-FFF2-40B4-BE49-F238E27FC236}">
                <a16:creationId xmlns:a16="http://schemas.microsoft.com/office/drawing/2014/main" id="{00000000-0008-0000-0000-000074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54944</xdr:colOff>
      <xdr:row>261</xdr:row>
      <xdr:rowOff>130579</xdr:rowOff>
    </xdr:from>
    <xdr:to>
      <xdr:col>8</xdr:col>
      <xdr:colOff>125444</xdr:colOff>
      <xdr:row>262</xdr:row>
      <xdr:rowOff>84196</xdr:rowOff>
    </xdr:to>
    <xdr:sp macro="" textlink="">
      <xdr:nvSpPr>
        <xdr:cNvPr id="11381" name="テキスト ボックス 11380">
          <a:extLst>
            <a:ext uri="{FF2B5EF4-FFF2-40B4-BE49-F238E27FC236}">
              <a16:creationId xmlns:a16="http://schemas.microsoft.com/office/drawing/2014/main" id="{00000000-0008-0000-0000-0000752C0000}"/>
            </a:ext>
          </a:extLst>
        </xdr:cNvPr>
        <xdr:cNvSpPr txBox="1"/>
      </xdr:nvSpPr>
      <xdr:spPr>
        <a:xfrm>
          <a:off x="8046419" y="54080179"/>
          <a:ext cx="1404000"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Noto Sans JP" panose="020B0200000000000000" pitchFamily="50" charset="-128"/>
              <a:ea typeface="Noto Sans JP" panose="020B0200000000000000" pitchFamily="50" charset="-128"/>
            </a:rPr>
            <a:t>４．保険始期・限度額へ戻る</a:t>
          </a:r>
        </a:p>
      </xdr:txBody>
    </xdr:sp>
    <xdr:clientData/>
  </xdr:twoCellAnchor>
  <xdr:twoCellAnchor>
    <xdr:from>
      <xdr:col>8</xdr:col>
      <xdr:colOff>145235</xdr:colOff>
      <xdr:row>267</xdr:row>
      <xdr:rowOff>104333</xdr:rowOff>
    </xdr:from>
    <xdr:to>
      <xdr:col>8</xdr:col>
      <xdr:colOff>541235</xdr:colOff>
      <xdr:row>268</xdr:row>
      <xdr:rowOff>82404</xdr:rowOff>
    </xdr:to>
    <xdr:grpSp>
      <xdr:nvGrpSpPr>
        <xdr:cNvPr id="11382" name="グループ化 11381">
          <a:hlinkClick xmlns:r="http://schemas.openxmlformats.org/officeDocument/2006/relationships" r:id="rId8"/>
          <a:extLst>
            <a:ext uri="{FF2B5EF4-FFF2-40B4-BE49-F238E27FC236}">
              <a16:creationId xmlns:a16="http://schemas.microsoft.com/office/drawing/2014/main" id="{00000000-0008-0000-0000-0000762C0000}"/>
            </a:ext>
          </a:extLst>
        </xdr:cNvPr>
        <xdr:cNvGrpSpPr/>
      </xdr:nvGrpSpPr>
      <xdr:grpSpPr>
        <a:xfrm>
          <a:off x="9470210" y="55320758"/>
          <a:ext cx="396000" cy="216196"/>
          <a:chOff x="1560930" y="3627834"/>
          <a:chExt cx="396000" cy="179999"/>
        </a:xfrm>
      </xdr:grpSpPr>
      <xdr:sp macro="" textlink="">
        <xdr:nvSpPr>
          <xdr:cNvPr id="11383" name="テキスト ボックス 11382">
            <a:hlinkClick xmlns:r="http://schemas.openxmlformats.org/officeDocument/2006/relationships" r:id="rId8"/>
            <a:extLst>
              <a:ext uri="{FF2B5EF4-FFF2-40B4-BE49-F238E27FC236}">
                <a16:creationId xmlns:a16="http://schemas.microsoft.com/office/drawing/2014/main" id="{00000000-0008-0000-0000-0000772C0000}"/>
              </a:ext>
            </a:extLst>
          </xdr:cNvPr>
          <xdr:cNvSpPr txBox="1"/>
        </xdr:nvSpPr>
        <xdr:spPr>
          <a:xfrm>
            <a:off x="1560930" y="3627834"/>
            <a:ext cx="396000" cy="179999"/>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84" name="二等辺三角形 11383">
            <a:extLst>
              <a:ext uri="{FF2B5EF4-FFF2-40B4-BE49-F238E27FC236}">
                <a16:creationId xmlns:a16="http://schemas.microsoft.com/office/drawing/2014/main" id="{00000000-0008-0000-0000-000078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54944</xdr:colOff>
      <xdr:row>267</xdr:row>
      <xdr:rowOff>139544</xdr:rowOff>
    </xdr:from>
    <xdr:to>
      <xdr:col>8</xdr:col>
      <xdr:colOff>169064</xdr:colOff>
      <xdr:row>268</xdr:row>
      <xdr:rowOff>74112</xdr:rowOff>
    </xdr:to>
    <xdr:sp macro="" textlink="">
      <xdr:nvSpPr>
        <xdr:cNvPr id="11385" name="テキスト ボックス 11384">
          <a:extLst>
            <a:ext uri="{FF2B5EF4-FFF2-40B4-BE49-F238E27FC236}">
              <a16:creationId xmlns:a16="http://schemas.microsoft.com/office/drawing/2014/main" id="{00000000-0008-0000-0000-0000792C0000}"/>
            </a:ext>
          </a:extLst>
        </xdr:cNvPr>
        <xdr:cNvSpPr txBox="1"/>
      </xdr:nvSpPr>
      <xdr:spPr>
        <a:xfrm>
          <a:off x="8046419" y="54108194"/>
          <a:ext cx="1447620" cy="14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Noto Sans JP" panose="020B0200000000000000" pitchFamily="50" charset="-128"/>
              <a:ea typeface="Noto Sans JP" panose="020B0200000000000000" pitchFamily="50" charset="-128"/>
            </a:rPr>
            <a:t>５．保険料払込方法へ戻る</a:t>
          </a:r>
        </a:p>
      </xdr:txBody>
    </xdr:sp>
    <xdr:clientData/>
  </xdr:twoCellAnchor>
  <xdr:twoCellAnchor>
    <xdr:from>
      <xdr:col>6</xdr:col>
      <xdr:colOff>456302</xdr:colOff>
      <xdr:row>43</xdr:row>
      <xdr:rowOff>288670</xdr:rowOff>
    </xdr:from>
    <xdr:to>
      <xdr:col>16</xdr:col>
      <xdr:colOff>215900</xdr:colOff>
      <xdr:row>74</xdr:row>
      <xdr:rowOff>56029</xdr:rowOff>
    </xdr:to>
    <xdr:sp macro="" textlink="">
      <xdr:nvSpPr>
        <xdr:cNvPr id="11386" name="テキスト ボックス 11385">
          <a:extLst>
            <a:ext uri="{FF2B5EF4-FFF2-40B4-BE49-F238E27FC236}">
              <a16:creationId xmlns:a16="http://schemas.microsoft.com/office/drawing/2014/main" id="{00000000-0008-0000-0000-00007A2C0000}"/>
            </a:ext>
          </a:extLst>
        </xdr:cNvPr>
        <xdr:cNvSpPr txBox="1"/>
      </xdr:nvSpPr>
      <xdr:spPr>
        <a:xfrm>
          <a:off x="8457302" y="9712070"/>
          <a:ext cx="6071498" cy="579985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rIns="108000" rtlCol="0" anchor="t"/>
        <a:lstStyle/>
        <a:p>
          <a:r>
            <a:rPr kumimoji="1" lang="ja-JP" altLang="en-US" sz="1000" b="1">
              <a:latin typeface="Noto Sans JP" panose="020B0200000000000000" pitchFamily="50" charset="-128"/>
              <a:ea typeface="Noto Sans JP" panose="020B0200000000000000" pitchFamily="50" charset="-128"/>
            </a:rPr>
            <a:t>＜「医師個人向け」プランについて＞</a:t>
          </a:r>
          <a:endParaRPr kumimoji="1" lang="en-US" altLang="ja-JP" sz="1000" b="1">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先生方が医師個人として負担する責任に対する備えとしてご加入いただくプランです。同プランは</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個人に紐づけされますので、常勤・非常勤に関わらず、他院で再生医療を提供される場合にも対象</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となります。既に他の医師賠償責任保険に加入されていても、追加でご加入いただくメリットがあ</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る場合がございます。</a:t>
          </a:r>
          <a:br>
            <a:rPr kumimoji="1" lang="ja-JP" altLang="en-US" sz="1000">
              <a:latin typeface="Noto Sans JP" panose="020B0200000000000000" pitchFamily="50" charset="-128"/>
              <a:ea typeface="Noto Sans JP" panose="020B0200000000000000" pitchFamily="50" charset="-128"/>
            </a:rPr>
          </a:br>
          <a:endParaRPr kumimoji="1" lang="en-US" altLang="ja-JP" sz="1000">
            <a:latin typeface="Noto Sans JP" panose="020B0200000000000000" pitchFamily="50" charset="-128"/>
            <a:ea typeface="Noto Sans JP" panose="020B0200000000000000" pitchFamily="50" charset="-128"/>
          </a:endParaRPr>
        </a:p>
        <a:p>
          <a:r>
            <a:rPr kumimoji="1" lang="ja-JP" altLang="en-US" sz="1000" b="1">
              <a:latin typeface="Noto Sans JP" panose="020B0200000000000000" pitchFamily="50" charset="-128"/>
              <a:ea typeface="Noto Sans JP" panose="020B0200000000000000" pitchFamily="50" charset="-128"/>
            </a:rPr>
            <a:t>＜「診療所向け」プランについて＞</a:t>
          </a:r>
        </a:p>
        <a:p>
          <a:r>
            <a:rPr kumimoji="1" lang="ja-JP" altLang="en-US" sz="1000">
              <a:latin typeface="Noto Sans JP" panose="020B0200000000000000" pitchFamily="50" charset="-128"/>
              <a:ea typeface="Noto Sans JP" panose="020B0200000000000000" pitchFamily="50" charset="-128"/>
            </a:rPr>
            <a:t>万一、患者さまやドナーの方に健康被害が発生した場合に、診療所（</a:t>
          </a:r>
          <a:r>
            <a:rPr kumimoji="1" lang="en-US" altLang="ja-JP" sz="1000">
              <a:latin typeface="Noto Sans JP" panose="020B0200000000000000" pitchFamily="50" charset="-128"/>
              <a:ea typeface="Noto Sans JP" panose="020B0200000000000000" pitchFamily="50" charset="-128"/>
            </a:rPr>
            <a:t>19</a:t>
          </a:r>
          <a:r>
            <a:rPr kumimoji="1" lang="ja-JP" altLang="en-US" sz="1000">
              <a:latin typeface="Noto Sans JP" panose="020B0200000000000000" pitchFamily="50" charset="-128"/>
              <a:ea typeface="Noto Sans JP" panose="020B0200000000000000" pitchFamily="50" charset="-128"/>
            </a:rPr>
            <a:t>床以下の医療機関）が負担</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する責任に対する備えとしてご加入いただくプランです。同プランでは、医療施設もしくは医療設</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備の不備によって負う損害賠償責任も対象となります。法人立の場合、法人の代表者（例：理事</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長）のお名前でご加入いただく必要がございます。「医師個人向け」プランにも追加でご加入いた</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だくメリットがある場合がございます。</a:t>
          </a:r>
          <a:endParaRPr kumimoji="1" lang="en-US" altLang="ja-JP" sz="1000">
            <a:latin typeface="Noto Sans JP" panose="020B0200000000000000" pitchFamily="50" charset="-128"/>
            <a:ea typeface="Noto Sans JP" panose="020B0200000000000000" pitchFamily="50" charset="-128"/>
          </a:endParaRPr>
        </a:p>
        <a:p>
          <a:endParaRPr kumimoji="1" lang="ja-JP" altLang="en-US" sz="1000">
            <a:latin typeface="Noto Sans JP" panose="020B0200000000000000" pitchFamily="50" charset="-128"/>
            <a:ea typeface="Noto Sans JP" panose="020B0200000000000000" pitchFamily="50" charset="-128"/>
          </a:endParaRPr>
        </a:p>
        <a:p>
          <a:r>
            <a:rPr kumimoji="1" lang="ja-JP" altLang="en-US" sz="1000" b="1">
              <a:latin typeface="Noto Sans JP" panose="020B0200000000000000" pitchFamily="50" charset="-128"/>
              <a:ea typeface="Noto Sans JP" panose="020B0200000000000000" pitchFamily="50" charset="-128"/>
            </a:rPr>
            <a:t>「医師個人向け」プランに追加でご加入いただくメリットがある場合</a:t>
          </a:r>
        </a:p>
        <a:p>
          <a:r>
            <a:rPr kumimoji="1" lang="ja-JP" altLang="en-US" sz="1000">
              <a:latin typeface="Noto Sans JP" panose="020B0200000000000000" pitchFamily="50" charset="-128"/>
              <a:ea typeface="Noto Sans JP" panose="020B0200000000000000" pitchFamily="50" charset="-128"/>
            </a:rPr>
            <a:t>●診療所が負担する責任だけでなく、医師個人として負担する責任に対する備えをしておきたい。</a:t>
          </a:r>
        </a:p>
        <a:p>
          <a:r>
            <a:rPr kumimoji="1" lang="ja-JP" altLang="en-US" sz="1000">
              <a:latin typeface="Noto Sans JP" panose="020B0200000000000000" pitchFamily="50" charset="-128"/>
              <a:ea typeface="Noto Sans JP" panose="020B0200000000000000" pitchFamily="50" charset="-128"/>
            </a:rPr>
            <a:t>●他の医師賠償責任保険に入っているが、本会が定める補償に関する手引きに記載されている</a:t>
          </a:r>
          <a:br>
            <a:rPr kumimoji="1" lang="en-US" altLang="ja-JP" sz="1000">
              <a:latin typeface="Noto Sans JP" panose="020B0200000000000000" pitchFamily="50" charset="-128"/>
              <a:ea typeface="Noto Sans JP" panose="020B0200000000000000" pitchFamily="50" charset="-128"/>
            </a:rPr>
          </a:br>
          <a:r>
            <a:rPr kumimoji="1" lang="ja-JP" altLang="en-US" sz="1000">
              <a:latin typeface="Noto Sans JP" panose="020B0200000000000000" pitchFamily="50" charset="-128"/>
              <a:ea typeface="Noto Sans JP" panose="020B0200000000000000" pitchFamily="50" charset="-128"/>
            </a:rPr>
            <a:t>  「</a:t>
          </a:r>
          <a:r>
            <a:rPr kumimoji="1" lang="ja-JP" altLang="en-US" sz="1000" u="sng">
              <a:latin typeface="Noto Sans JP" panose="020B0200000000000000" pitchFamily="50" charset="-128"/>
              <a:ea typeface="Noto Sans JP" panose="020B0200000000000000" pitchFamily="50" charset="-128"/>
            </a:rPr>
            <a:t>たとえ法的責任を問えない場合であっても、患者保護の観点から補償措置を講じる必要がある</a:t>
          </a:r>
          <a:r>
            <a:rPr kumimoji="1" lang="ja-JP" altLang="en-US" sz="1000">
              <a:latin typeface="Noto Sans JP" panose="020B0200000000000000" pitchFamily="50" charset="-128"/>
              <a:ea typeface="Noto Sans JP" panose="020B0200000000000000" pitchFamily="50" charset="-128"/>
            </a:rPr>
            <a:t>」</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　という考えにもとづく補償責任に対しても備えをしておきたい。</a:t>
          </a:r>
        </a:p>
        <a:p>
          <a:r>
            <a:rPr kumimoji="1" lang="ja-JP" altLang="en-US" sz="1000">
              <a:latin typeface="Noto Sans JP" panose="020B0200000000000000" pitchFamily="50" charset="-128"/>
              <a:ea typeface="Noto Sans JP" panose="020B0200000000000000" pitchFamily="50" charset="-128"/>
            </a:rPr>
            <a:t>●他の医師賠償責任保険に入っているが、免責金額（自己負担額）が設定されているので、その</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　部分を補いたい。</a:t>
          </a:r>
        </a:p>
        <a:p>
          <a:r>
            <a:rPr kumimoji="1" lang="ja-JP" altLang="en-US" sz="1000">
              <a:latin typeface="Noto Sans JP" panose="020B0200000000000000" pitchFamily="50" charset="-128"/>
              <a:ea typeface="Noto Sans JP" panose="020B0200000000000000" pitchFamily="50" charset="-128"/>
            </a:rPr>
            <a:t>●他の医師賠償責任保険に入っているが、団体割引が適用される保険で支払限度額を上乗せしたい。</a:t>
          </a:r>
          <a:endParaRPr kumimoji="1" lang="en-US" altLang="ja-JP" sz="1000">
            <a:latin typeface="Noto Sans JP" panose="020B0200000000000000" pitchFamily="50" charset="-128"/>
            <a:ea typeface="Noto Sans JP" panose="020B0200000000000000" pitchFamily="50" charset="-128"/>
          </a:endParaRPr>
        </a:p>
        <a:p>
          <a:endParaRPr kumimoji="1" lang="en-US" altLang="ja-JP" sz="1000">
            <a:latin typeface="Noto Sans JP" panose="020B0200000000000000" pitchFamily="50" charset="-128"/>
            <a:ea typeface="Noto Sans JP" panose="020B02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Noto Sans JP" panose="020B0200000000000000" pitchFamily="50" charset="-128"/>
              <a:ea typeface="Noto Sans JP" panose="020B0200000000000000" pitchFamily="50" charset="-128"/>
              <a:cs typeface="+mn-cs"/>
            </a:rPr>
            <a:t>＊</a:t>
          </a:r>
          <a:r>
            <a:rPr kumimoji="1" lang="ja-JP" altLang="ja-JP" sz="1000">
              <a:solidFill>
                <a:schemeClr val="dk1"/>
              </a:solidFill>
              <a:effectLst/>
              <a:latin typeface="Noto Sans JP" panose="020B0200000000000000" pitchFamily="50" charset="-128"/>
              <a:ea typeface="Noto Sans JP" panose="020B0200000000000000" pitchFamily="50" charset="-128"/>
              <a:cs typeface="+mn-cs"/>
            </a:rPr>
            <a:t>両方のプランにご加入いただく場合は、お手数ですがプランごとに加入申込票をご提出ください。</a:t>
          </a:r>
          <a:endParaRPr lang="ja-JP" altLang="ja-JP" sz="1000">
            <a:effectLst/>
            <a:latin typeface="Noto Sans JP" panose="020B0200000000000000" pitchFamily="50" charset="-128"/>
            <a:ea typeface="Noto Sans JP" panose="020B0200000000000000" pitchFamily="50" charset="-128"/>
          </a:endParaRPr>
        </a:p>
        <a:p>
          <a:endParaRPr kumimoji="1" lang="ja-JP" altLang="en-US" sz="1000">
            <a:latin typeface="Noto Sans JP" panose="020B0200000000000000" pitchFamily="50" charset="-128"/>
            <a:ea typeface="Noto Sans JP" panose="020B0200000000000000" pitchFamily="50" charset="-128"/>
          </a:endParaRPr>
        </a:p>
      </xdr:txBody>
    </xdr:sp>
    <xdr:clientData/>
  </xdr:twoCellAnchor>
  <xdr:twoCellAnchor>
    <xdr:from>
      <xdr:col>6</xdr:col>
      <xdr:colOff>513665</xdr:colOff>
      <xdr:row>184</xdr:row>
      <xdr:rowOff>8964</xdr:rowOff>
    </xdr:from>
    <xdr:to>
      <xdr:col>15</xdr:col>
      <xdr:colOff>396312</xdr:colOff>
      <xdr:row>187</xdr:row>
      <xdr:rowOff>28576</xdr:rowOff>
    </xdr:to>
    <xdr:sp macro="" textlink="">
      <xdr:nvSpPr>
        <xdr:cNvPr id="11388" name="テキスト ボックス 11387">
          <a:extLst>
            <a:ext uri="{FF2B5EF4-FFF2-40B4-BE49-F238E27FC236}">
              <a16:creationId xmlns:a16="http://schemas.microsoft.com/office/drawing/2014/main" id="{00000000-0008-0000-0000-00007C2C0000}"/>
            </a:ext>
          </a:extLst>
        </xdr:cNvPr>
        <xdr:cNvSpPr txBox="1"/>
      </xdr:nvSpPr>
      <xdr:spPr>
        <a:xfrm>
          <a:off x="8514665" y="37279729"/>
          <a:ext cx="5508000" cy="591112"/>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Noto Sans JP" panose="020B0200000000000000" pitchFamily="50" charset="-128"/>
              <a:ea typeface="Noto Sans JP" panose="020B0200000000000000" pitchFamily="50" charset="-128"/>
            </a:rPr>
            <a:t>都度の振込手数料がかからず、一度口座を登録すれば毎年のお振込みの手間を省ける便利な</a:t>
          </a:r>
          <a:endParaRPr kumimoji="1" lang="en-US" altLang="ja-JP" sz="1000">
            <a:latin typeface="Noto Sans JP" panose="020B0200000000000000" pitchFamily="50" charset="-128"/>
            <a:ea typeface="Noto Sans JP" panose="020B0200000000000000" pitchFamily="50" charset="-128"/>
          </a:endParaRPr>
        </a:p>
        <a:p>
          <a:r>
            <a:rPr kumimoji="1" lang="ja-JP" altLang="en-US" sz="1000">
              <a:latin typeface="Noto Sans JP" panose="020B0200000000000000" pitchFamily="50" charset="-128"/>
              <a:ea typeface="Noto Sans JP" panose="020B0200000000000000" pitchFamily="50" charset="-128"/>
            </a:rPr>
            <a:t>「口座振替」をご用意しており、こちらをお薦めしております。</a:t>
          </a:r>
        </a:p>
      </xdr:txBody>
    </xdr:sp>
    <xdr:clientData/>
  </xdr:twoCellAnchor>
  <xdr:twoCellAnchor>
    <xdr:from>
      <xdr:col>1</xdr:col>
      <xdr:colOff>1004046</xdr:colOff>
      <xdr:row>261</xdr:row>
      <xdr:rowOff>2</xdr:rowOff>
    </xdr:from>
    <xdr:to>
      <xdr:col>2</xdr:col>
      <xdr:colOff>727713</xdr:colOff>
      <xdr:row>262</xdr:row>
      <xdr:rowOff>34428</xdr:rowOff>
    </xdr:to>
    <xdr:sp macro="" textlink="">
      <xdr:nvSpPr>
        <xdr:cNvPr id="9" name="二等辺三角形 8">
          <a:extLst>
            <a:ext uri="{FF2B5EF4-FFF2-40B4-BE49-F238E27FC236}">
              <a16:creationId xmlns:a16="http://schemas.microsoft.com/office/drawing/2014/main" id="{00000000-0008-0000-0000-000009000000}"/>
            </a:ext>
          </a:extLst>
        </xdr:cNvPr>
        <xdr:cNvSpPr>
          <a:spLocks noChangeAspect="1"/>
        </xdr:cNvSpPr>
      </xdr:nvSpPr>
      <xdr:spPr>
        <a:xfrm rot="10800000">
          <a:off x="1156446" y="57625131"/>
          <a:ext cx="1866232" cy="222685"/>
        </a:xfrm>
        <a:prstGeom prst="triangle">
          <a:avLst/>
        </a:prstGeom>
        <a:gradFill flip="none" rotWithShape="1">
          <a:gsLst>
            <a:gs pos="0">
              <a:srgbClr val="5C2482">
                <a:alpha val="10000"/>
              </a:srgbClr>
            </a:gs>
            <a:gs pos="20000">
              <a:srgbClr val="5C2482">
                <a:alpha val="25000"/>
              </a:srgbClr>
            </a:gs>
            <a:gs pos="50000">
              <a:srgbClr val="5C2482">
                <a:alpha val="70000"/>
              </a:srgbClr>
            </a:gs>
            <a:gs pos="100000">
              <a:srgbClr val="5C2482"/>
            </a:gs>
          </a:gsLst>
          <a:lin ang="162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1030603</xdr:colOff>
      <xdr:row>4</xdr:row>
      <xdr:rowOff>95250</xdr:rowOff>
    </xdr:from>
    <xdr:to>
      <xdr:col>9</xdr:col>
      <xdr:colOff>246403</xdr:colOff>
      <xdr:row>5</xdr:row>
      <xdr:rowOff>190500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26128" y="1962150"/>
          <a:ext cx="6912000" cy="285750"/>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tIns="18000" bIns="46800" rtlCol="0" anchor="t"/>
        <a:lstStyle/>
        <a:p>
          <a:r>
            <a:rPr kumimoji="1" lang="ja-JP" altLang="en-US" sz="1100">
              <a:latin typeface="Noto Sans JP" panose="020B0200000000000000" pitchFamily="50" charset="-128"/>
              <a:ea typeface="Noto Sans JP" panose="020B0200000000000000" pitchFamily="50" charset="-128"/>
            </a:rPr>
            <a:t>　　 画面サイズに応じて表示の倍率（表示 ⇒ ズーム）を調整いただくと画面が適切な位置に遷移します。</a:t>
          </a:r>
        </a:p>
      </xdr:txBody>
    </xdr:sp>
    <xdr:clientData/>
  </xdr:twoCellAnchor>
  <xdr:twoCellAnchor editAs="oneCell">
    <xdr:from>
      <xdr:col>3</xdr:col>
      <xdr:colOff>51435</xdr:colOff>
      <xdr:row>4</xdr:row>
      <xdr:rowOff>152400</xdr:rowOff>
    </xdr:from>
    <xdr:to>
      <xdr:col>3</xdr:col>
      <xdr:colOff>265968</xdr:colOff>
      <xdr:row>5</xdr:row>
      <xdr:rowOff>150140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1" cstate="email">
          <a:extLst>
            <a:ext uri="{BEBA8EAE-BF5A-486C-A8C5-ECC9F3942E4B}">
              <a14:imgProps xmlns:a14="http://schemas.microsoft.com/office/drawing/2010/main">
                <a14:imgLayer r:embed="rId12">
                  <a14:imgEffect>
                    <a14:backgroundRemoval t="3644" b="95142" l="2993" r="95599">
                      <a14:foregroundMark x1="10035" y1="79757" x2="9683" y2="87854"/>
                      <a14:foregroundMark x1="9683" y1="87854" x2="9683" y2="87449"/>
                      <a14:foregroundMark x1="48592" y1="10121" x2="51761" y2="10121"/>
                      <a14:foregroundMark x1="89965" y1="81579" x2="88908" y2="87045"/>
                      <a14:foregroundMark x1="48415" y1="34615" x2="49824" y2="65385"/>
                      <a14:foregroundMark x1="49824" y1="65385" x2="53521" y2="42308"/>
                      <a14:foregroundMark x1="53521" y1="42308" x2="47887" y2="34413"/>
                      <a14:foregroundMark x1="47887" y1="34413" x2="45246" y2="46559"/>
                      <a14:foregroundMark x1="45246" y1="46559" x2="45423" y2="56883"/>
                      <a14:foregroundMark x1="45423" y1="56883" x2="48768" y2="68016"/>
                      <a14:foregroundMark x1="48768" y1="68016" x2="49120" y2="68219"/>
                      <a14:foregroundMark x1="48063" y1="5061" x2="5634" y2="82186"/>
                      <a14:foregroundMark x1="5634" y1="82186" x2="13732" y2="90283"/>
                      <a14:foregroundMark x1="13732" y1="90283" x2="81162" y2="92713"/>
                      <a14:foregroundMark x1="81162" y1="92713" x2="92430" y2="90486"/>
                      <a14:foregroundMark x1="92430" y1="90486" x2="91901" y2="77530"/>
                      <a14:foregroundMark x1="91901" y1="77530" x2="60387" y2="16194"/>
                      <a14:foregroundMark x1="60387" y1="16194" x2="52289" y2="6680"/>
                      <a14:foregroundMark x1="52289" y1="6680" x2="47887" y2="5668"/>
                      <a14:foregroundMark x1="46479" y1="37652" x2="49120" y2="65385"/>
                      <a14:foregroundMark x1="49120" y1="65385" x2="52817" y2="54656"/>
                      <a14:foregroundMark x1="52817" y1="54656" x2="49472" y2="35830"/>
                      <a14:foregroundMark x1="48944" y1="6883" x2="39085" y2="17004"/>
                      <a14:foregroundMark x1="39085" y1="17004" x2="6866" y2="74899"/>
                      <a14:foregroundMark x1="6866" y1="74899" x2="4754" y2="86437"/>
                      <a14:foregroundMark x1="4754" y1="86437" x2="11620" y2="92915"/>
                      <a14:foregroundMark x1="11620" y1="92915" x2="65141" y2="94534"/>
                      <a14:foregroundMark x1="65141" y1="94534" x2="88204" y2="94534"/>
                      <a14:foregroundMark x1="88204" y1="94534" x2="96127" y2="85425"/>
                      <a14:foregroundMark x1="96127" y1="85425" x2="55986" y2="8907"/>
                      <a14:foregroundMark x1="55986" y1="8907" x2="46655" y2="3644"/>
                      <a14:foregroundMark x1="46655" y1="3644" x2="42077" y2="11336"/>
                      <a14:foregroundMark x1="5634" y1="75709" x2="1937" y2="85628"/>
                      <a14:foregroundMark x1="1937" y1="85628" x2="11092" y2="93320"/>
                      <a14:foregroundMark x1="11092" y1="93320" x2="82570" y2="95344"/>
                      <a14:foregroundMark x1="82570" y1="95344" x2="92430" y2="93725"/>
                      <a14:foregroundMark x1="95246" y1="80162" x2="95599" y2="90688"/>
                      <a14:foregroundMark x1="95599" y1="90688" x2="95246" y2="91093"/>
                      <a14:foregroundMark x1="45951" y1="37652" x2="49120" y2="58097"/>
                      <a14:foregroundMark x1="49120" y1="58097" x2="52289" y2="45547"/>
                      <a14:foregroundMark x1="52289" y1="45547" x2="47887" y2="36437"/>
                      <a14:foregroundMark x1="47887" y1="36437" x2="46479" y2="36842"/>
                      <a14:foregroundMark x1="5986" y1="75709" x2="2993" y2="88462"/>
                      <a14:foregroundMark x1="2993" y1="88462" x2="5986" y2="80364"/>
                    </a14:backgroundRemoval>
                  </a14:imgEffect>
                </a14:imgLayer>
              </a14:imgProps>
            </a:ext>
            <a:ext uri="{28A0092B-C50C-407E-A947-70E740481C1C}">
              <a14:useLocalDpi xmlns:a14="http://schemas.microsoft.com/office/drawing/2010/main"/>
            </a:ext>
          </a:extLst>
        </a:blip>
        <a:stretch>
          <a:fillRect/>
        </a:stretch>
      </xdr:blipFill>
      <xdr:spPr>
        <a:xfrm>
          <a:off x="3383915" y="1940560"/>
          <a:ext cx="214533" cy="190780"/>
        </a:xfrm>
        <a:prstGeom prst="rect">
          <a:avLst/>
        </a:prstGeom>
      </xdr:spPr>
    </xdr:pic>
    <xdr:clientData/>
  </xdr:twoCellAnchor>
  <xdr:twoCellAnchor editAs="oneCell">
    <xdr:from>
      <xdr:col>0</xdr:col>
      <xdr:colOff>90316</xdr:colOff>
      <xdr:row>2</xdr:row>
      <xdr:rowOff>18326</xdr:rowOff>
    </xdr:from>
    <xdr:to>
      <xdr:col>1</xdr:col>
      <xdr:colOff>154354</xdr:colOff>
      <xdr:row>3</xdr:row>
      <xdr:rowOff>13526</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3">
          <a:extLst>
            <a:ext uri="{BEBA8EAE-BF5A-486C-A8C5-ECC9F3942E4B}">
              <a14:imgProps xmlns:a14="http://schemas.microsoft.com/office/drawing/2010/main">
                <a14:imgLayer r:embed="rId14">
                  <a14:imgEffect>
                    <a14:backgroundRemoval t="3644" b="95142" l="2993" r="95599">
                      <a14:foregroundMark x1="10035" y1="79757" x2="9683" y2="87854"/>
                      <a14:foregroundMark x1="9683" y1="87854" x2="9683" y2="87449"/>
                      <a14:foregroundMark x1="48592" y1="10121" x2="51761" y2="10121"/>
                      <a14:foregroundMark x1="89965" y1="81579" x2="88908" y2="87045"/>
                      <a14:foregroundMark x1="48415" y1="34615" x2="49824" y2="65385"/>
                      <a14:foregroundMark x1="49824" y1="65385" x2="53521" y2="42308"/>
                      <a14:foregroundMark x1="53521" y1="42308" x2="47887" y2="34413"/>
                      <a14:foregroundMark x1="47887" y1="34413" x2="45246" y2="46559"/>
                      <a14:foregroundMark x1="45246" y1="46559" x2="45423" y2="56883"/>
                      <a14:foregroundMark x1="45423" y1="56883" x2="48768" y2="68016"/>
                      <a14:foregroundMark x1="48768" y1="68016" x2="49120" y2="68219"/>
                      <a14:foregroundMark x1="48063" y1="5061" x2="5634" y2="82186"/>
                      <a14:foregroundMark x1="5634" y1="82186" x2="13732" y2="90283"/>
                      <a14:foregroundMark x1="13732" y1="90283" x2="81162" y2="92713"/>
                      <a14:foregroundMark x1="81162" y1="92713" x2="92430" y2="90486"/>
                      <a14:foregroundMark x1="92430" y1="90486" x2="91901" y2="77530"/>
                      <a14:foregroundMark x1="91901" y1="77530" x2="60387" y2="16194"/>
                      <a14:foregroundMark x1="60387" y1="16194" x2="52289" y2="6680"/>
                      <a14:foregroundMark x1="52289" y1="6680" x2="47887" y2="5668"/>
                      <a14:foregroundMark x1="46479" y1="37652" x2="49120" y2="65385"/>
                      <a14:foregroundMark x1="49120" y1="65385" x2="52817" y2="54656"/>
                      <a14:foregroundMark x1="52817" y1="54656" x2="49472" y2="35830"/>
                      <a14:foregroundMark x1="48944" y1="6883" x2="39085" y2="17004"/>
                      <a14:foregroundMark x1="39085" y1="17004" x2="6866" y2="74899"/>
                      <a14:foregroundMark x1="6866" y1="74899" x2="4754" y2="86437"/>
                      <a14:foregroundMark x1="4754" y1="86437" x2="11620" y2="92915"/>
                      <a14:foregroundMark x1="11620" y1="92915" x2="65141" y2="94534"/>
                      <a14:foregroundMark x1="65141" y1="94534" x2="88204" y2="94534"/>
                      <a14:foregroundMark x1="88204" y1="94534" x2="96127" y2="85425"/>
                      <a14:foregroundMark x1="96127" y1="85425" x2="55986" y2="8907"/>
                      <a14:foregroundMark x1="55986" y1="8907" x2="46655" y2="3644"/>
                      <a14:foregroundMark x1="46655" y1="3644" x2="42077" y2="11336"/>
                      <a14:foregroundMark x1="5634" y1="75709" x2="1937" y2="85628"/>
                      <a14:foregroundMark x1="1937" y1="85628" x2="11092" y2="93320"/>
                      <a14:foregroundMark x1="11092" y1="93320" x2="82570" y2="95344"/>
                      <a14:foregroundMark x1="82570" y1="95344" x2="92430" y2="93725"/>
                      <a14:foregroundMark x1="95246" y1="80162" x2="95599" y2="90688"/>
                      <a14:foregroundMark x1="95599" y1="90688" x2="95246" y2="91093"/>
                      <a14:foregroundMark x1="45951" y1="37652" x2="49120" y2="58097"/>
                      <a14:foregroundMark x1="49120" y1="58097" x2="52289" y2="45547"/>
                      <a14:foregroundMark x1="52289" y1="45547" x2="47887" y2="36437"/>
                      <a14:foregroundMark x1="47887" y1="36437" x2="46479" y2="36842"/>
                      <a14:foregroundMark x1="5986" y1="75709" x2="2993" y2="88462"/>
                      <a14:foregroundMark x1="2993" y1="88462" x2="5986" y2="80364"/>
                    </a14:backgroundRemoval>
                  </a14:imgEffect>
                </a14:imgLayer>
              </a14:imgProps>
            </a:ext>
          </a:extLst>
        </a:blip>
        <a:stretch>
          <a:fillRect/>
        </a:stretch>
      </xdr:blipFill>
      <xdr:spPr>
        <a:xfrm>
          <a:off x="90316" y="1420406"/>
          <a:ext cx="216438" cy="188240"/>
        </a:xfrm>
        <a:prstGeom prst="rect">
          <a:avLst/>
        </a:prstGeom>
      </xdr:spPr>
    </xdr:pic>
    <xdr:clientData/>
  </xdr:twoCellAnchor>
  <xdr:twoCellAnchor editAs="oneCell">
    <xdr:from>
      <xdr:col>9</xdr:col>
      <xdr:colOff>342899</xdr:colOff>
      <xdr:row>1</xdr:row>
      <xdr:rowOff>7620</xdr:rowOff>
    </xdr:from>
    <xdr:to>
      <xdr:col>13</xdr:col>
      <xdr:colOff>591594</xdr:colOff>
      <xdr:row>3</xdr:row>
      <xdr:rowOff>167640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10317479" y="411480"/>
          <a:ext cx="2900455" cy="134112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577214</xdr:colOff>
      <xdr:row>1</xdr:row>
      <xdr:rowOff>990599</xdr:rowOff>
    </xdr:from>
    <xdr:to>
      <xdr:col>12</xdr:col>
      <xdr:colOff>208394</xdr:colOff>
      <xdr:row>3</xdr:row>
      <xdr:rowOff>81284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551794" y="1394459"/>
          <a:ext cx="1620000" cy="271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900">
              <a:latin typeface="Meiryo UI" panose="020B0604030504040204" pitchFamily="50" charset="-128"/>
              <a:ea typeface="Meiryo UI" panose="020B0604030504040204" pitchFamily="50" charset="-128"/>
            </a:rPr>
            <a:t>ズームの倍率を調整してください。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9</xdr:col>
      <xdr:colOff>344238</xdr:colOff>
      <xdr:row>261</xdr:row>
      <xdr:rowOff>45718</xdr:rowOff>
    </xdr:from>
    <xdr:to>
      <xdr:col>17</xdr:col>
      <xdr:colOff>397338</xdr:colOff>
      <xdr:row>268</xdr:row>
      <xdr:rowOff>232768</xdr:rowOff>
    </xdr:to>
    <xdr:sp macro="" textlink="">
      <xdr:nvSpPr>
        <xdr:cNvPr id="11336" name="テキスト ボックス 11335">
          <a:extLst>
            <a:ext uri="{FF2B5EF4-FFF2-40B4-BE49-F238E27FC236}">
              <a16:creationId xmlns:a16="http://schemas.microsoft.com/office/drawing/2014/main" id="{00000000-0008-0000-0000-0000482C0000}"/>
            </a:ext>
          </a:extLst>
        </xdr:cNvPr>
        <xdr:cNvSpPr txBox="1"/>
      </xdr:nvSpPr>
      <xdr:spPr>
        <a:xfrm>
          <a:off x="10335963" y="53995318"/>
          <a:ext cx="4968000" cy="16920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900">
              <a:latin typeface="Noto Sans JP" panose="020B0200000000000000" pitchFamily="50" charset="-128"/>
              <a:ea typeface="Noto Sans JP" panose="020B0200000000000000" pitchFamily="50" charset="-128"/>
            </a:rPr>
            <a:t>●「振込」の場合</a:t>
          </a:r>
          <a:endParaRPr kumimoji="1" lang="en-US" altLang="ja-JP" sz="900">
            <a:latin typeface="Noto Sans JP" panose="020B0200000000000000" pitchFamily="50" charset="-128"/>
            <a:ea typeface="Noto Sans JP" panose="020B0200000000000000" pitchFamily="50" charset="-128"/>
          </a:endParaRPr>
        </a:p>
        <a:p>
          <a:r>
            <a:rPr kumimoji="1" lang="ja-JP" altLang="en-US" sz="900">
              <a:latin typeface="Noto Sans JP" panose="020B0200000000000000" pitchFamily="50" charset="-128"/>
              <a:ea typeface="Noto Sans JP" panose="020B0200000000000000" pitchFamily="50" charset="-128"/>
            </a:rPr>
            <a:t>　　期日（保険始期の</a:t>
          </a:r>
          <a:r>
            <a:rPr kumimoji="1" lang="ja-JP" altLang="en-US" sz="900" b="1" u="sng">
              <a:solidFill>
                <a:srgbClr val="FF0000"/>
              </a:solidFill>
              <a:latin typeface="Noto Sans JP" panose="020B0200000000000000" pitchFamily="50" charset="-128"/>
              <a:ea typeface="Noto Sans JP" panose="020B0200000000000000" pitchFamily="50" charset="-128"/>
            </a:rPr>
            <a:t>前月</a:t>
          </a:r>
          <a:r>
            <a:rPr kumimoji="1" lang="en-US" altLang="ja-JP" sz="900" b="1" u="sng">
              <a:solidFill>
                <a:srgbClr val="FF0000"/>
              </a:solidFill>
              <a:latin typeface="Noto Sans JP" panose="020B0200000000000000" pitchFamily="50" charset="-128"/>
              <a:ea typeface="Noto Sans JP" panose="020B0200000000000000" pitchFamily="50" charset="-128"/>
            </a:rPr>
            <a:t>15</a:t>
          </a:r>
          <a:r>
            <a:rPr kumimoji="1" lang="ja-JP" altLang="en-US" sz="900" b="1" u="sng">
              <a:solidFill>
                <a:srgbClr val="FF0000"/>
              </a:solidFill>
              <a:latin typeface="Noto Sans JP" panose="020B0200000000000000" pitchFamily="50" charset="-128"/>
              <a:ea typeface="Noto Sans JP" panose="020B0200000000000000" pitchFamily="50" charset="-128"/>
            </a:rPr>
            <a:t>日</a:t>
          </a:r>
          <a:r>
            <a:rPr kumimoji="1" lang="ja-JP" altLang="en-US" sz="900">
              <a:latin typeface="Noto Sans JP" panose="020B0200000000000000" pitchFamily="50" charset="-128"/>
              <a:ea typeface="Noto Sans JP" panose="020B0200000000000000" pitchFamily="50" charset="-128"/>
            </a:rPr>
            <a:t>）までに下記口座にお振込みください。</a:t>
          </a:r>
          <a:endParaRPr kumimoji="1" lang="en-US" altLang="ja-JP" sz="900">
            <a:latin typeface="Noto Sans JP" panose="020B0200000000000000" pitchFamily="50" charset="-128"/>
            <a:ea typeface="Noto Sans JP" panose="020B0200000000000000" pitchFamily="50" charset="-128"/>
          </a:endParaRPr>
        </a:p>
        <a:p>
          <a:r>
            <a:rPr kumimoji="1" lang="ja-JP" altLang="en-US" sz="900">
              <a:latin typeface="Noto Sans JP" panose="020B0200000000000000" pitchFamily="50" charset="-128"/>
              <a:ea typeface="Noto Sans JP" panose="020B0200000000000000" pitchFamily="50" charset="-128"/>
            </a:rPr>
            <a:t>　　　　　銀行名　：三井住友銀行　　　支店名　：日本橋支店（店番号：</a:t>
          </a:r>
          <a:r>
            <a:rPr kumimoji="1" lang="en-US" altLang="ja-JP" sz="900">
              <a:latin typeface="Noto Sans JP" panose="020B0200000000000000" pitchFamily="50" charset="-128"/>
              <a:ea typeface="Noto Sans JP" panose="020B0200000000000000" pitchFamily="50" charset="-128"/>
            </a:rPr>
            <a:t>695</a:t>
          </a:r>
          <a:r>
            <a:rPr kumimoji="1" lang="ja-JP" altLang="en-US" sz="900">
              <a:latin typeface="Noto Sans JP" panose="020B0200000000000000" pitchFamily="50" charset="-128"/>
              <a:ea typeface="Noto Sans JP" panose="020B0200000000000000" pitchFamily="50" charset="-128"/>
            </a:rPr>
            <a:t>）</a:t>
          </a:r>
        </a:p>
        <a:p>
          <a:r>
            <a:rPr kumimoji="1" lang="ja-JP" altLang="en-US" sz="900">
              <a:latin typeface="Noto Sans JP" panose="020B0200000000000000" pitchFamily="50" charset="-128"/>
              <a:ea typeface="Noto Sans JP" panose="020B0200000000000000" pitchFamily="50" charset="-128"/>
            </a:rPr>
            <a:t>　　　　　預金種別：普通　　　　　　　口座番号：</a:t>
          </a:r>
          <a:r>
            <a:rPr kumimoji="1" lang="en-US" altLang="ja-JP" sz="900">
              <a:latin typeface="Noto Sans JP" panose="020B0200000000000000" pitchFamily="50" charset="-128"/>
              <a:ea typeface="Noto Sans JP" panose="020B0200000000000000" pitchFamily="50" charset="-128"/>
            </a:rPr>
            <a:t>8280442</a:t>
          </a:r>
        </a:p>
        <a:p>
          <a:r>
            <a:rPr kumimoji="1" lang="ja-JP" altLang="en-US" sz="900">
              <a:latin typeface="Noto Sans JP" panose="020B0200000000000000" pitchFamily="50" charset="-128"/>
              <a:ea typeface="Noto Sans JP" panose="020B0200000000000000" pitchFamily="50" charset="-128"/>
            </a:rPr>
            <a:t>　　　　　口座名義：一般社団法人日本再生医療学会（ｲｯﾊﾟﾝｼｬﾀﾞﾝﾎｳｼﾞﾝﾆﾎﾝｻｲｾｲｲﾘｮｳｶﾞｯｶｲ）</a:t>
          </a:r>
        </a:p>
        <a:p>
          <a:r>
            <a:rPr kumimoji="1" lang="ja-JP" altLang="en-US" sz="1000">
              <a:latin typeface="Noto Sans JP" panose="020B0200000000000000" pitchFamily="50" charset="-128"/>
              <a:ea typeface="Noto Sans JP" panose="020B0200000000000000" pitchFamily="50" charset="-128"/>
            </a:rPr>
            <a:t>  　　 　</a:t>
          </a:r>
          <a:r>
            <a:rPr kumimoji="1" lang="ja-JP" altLang="en-US" sz="800">
              <a:latin typeface="Noto Sans JP" panose="020B0200000000000000" pitchFamily="50" charset="-128"/>
              <a:ea typeface="Noto Sans JP" panose="020B0200000000000000" pitchFamily="50" charset="-128"/>
            </a:rPr>
            <a:t>・振込依頼人は 「加入者様名（記名被保険者名）」 としてください。</a:t>
          </a:r>
        </a:p>
        <a:p>
          <a:r>
            <a:rPr kumimoji="1" lang="ja-JP" altLang="en-US" sz="1000">
              <a:latin typeface="Noto Sans JP" panose="020B0200000000000000" pitchFamily="50" charset="-128"/>
              <a:ea typeface="Noto Sans JP" panose="020B0200000000000000" pitchFamily="50" charset="-128"/>
            </a:rPr>
            <a:t>  　　 　</a:t>
          </a:r>
          <a:r>
            <a:rPr kumimoji="1" lang="ja-JP" altLang="en-US" sz="800">
              <a:latin typeface="Noto Sans JP" panose="020B0200000000000000" pitchFamily="50" charset="-128"/>
              <a:ea typeface="Noto Sans JP" panose="020B0200000000000000" pitchFamily="50" charset="-128"/>
            </a:rPr>
            <a:t>・振込手数料は加入者様（先生）ご負担でお願いいたします。</a:t>
          </a:r>
        </a:p>
      </xdr:txBody>
    </xdr:sp>
    <xdr:clientData/>
  </xdr:twoCellAnchor>
  <xdr:twoCellAnchor>
    <xdr:from>
      <xdr:col>9</xdr:col>
      <xdr:colOff>344238</xdr:colOff>
      <xdr:row>255</xdr:row>
      <xdr:rowOff>525551</xdr:rowOff>
    </xdr:from>
    <xdr:to>
      <xdr:col>17</xdr:col>
      <xdr:colOff>397338</xdr:colOff>
      <xdr:row>260</xdr:row>
      <xdr:rowOff>128051</xdr:rowOff>
    </xdr:to>
    <xdr:sp macro="" textlink="">
      <xdr:nvSpPr>
        <xdr:cNvPr id="11337" name="テキスト ボックス 11336">
          <a:hlinkClick xmlns:r="http://schemas.openxmlformats.org/officeDocument/2006/relationships" r:id="rId16"/>
          <a:extLst>
            <a:ext uri="{FF2B5EF4-FFF2-40B4-BE49-F238E27FC236}">
              <a16:creationId xmlns:a16="http://schemas.microsoft.com/office/drawing/2014/main" id="{00000000-0008-0000-0000-0000492C0000}"/>
            </a:ext>
          </a:extLst>
        </xdr:cNvPr>
        <xdr:cNvSpPr txBox="1"/>
      </xdr:nvSpPr>
      <xdr:spPr>
        <a:xfrm>
          <a:off x="10335963" y="52951151"/>
          <a:ext cx="4968000" cy="93600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900">
              <a:latin typeface="Noto Sans JP" panose="020B0200000000000000" pitchFamily="50" charset="-128"/>
              <a:ea typeface="Noto Sans JP" panose="020B0200000000000000" pitchFamily="50" charset="-128"/>
            </a:rPr>
            <a:t>●「口座振替」 の場合</a:t>
          </a:r>
          <a:endParaRPr kumimoji="1" lang="en-US" altLang="ja-JP" sz="900">
            <a:latin typeface="Noto Sans JP" panose="020B0200000000000000" pitchFamily="50" charset="-128"/>
            <a:ea typeface="Noto Sans JP" panose="020B0200000000000000" pitchFamily="50" charset="-128"/>
          </a:endParaRPr>
        </a:p>
        <a:p>
          <a:r>
            <a:rPr kumimoji="1" lang="ja-JP" altLang="en-US" sz="900">
              <a:latin typeface="Noto Sans JP" panose="020B0200000000000000" pitchFamily="50" charset="-128"/>
              <a:ea typeface="Noto Sans JP" panose="020B0200000000000000" pitchFamily="50" charset="-128"/>
            </a:rPr>
            <a:t>　　</a:t>
          </a:r>
          <a:r>
            <a:rPr kumimoji="1" lang="ja-JP" altLang="en-US" sz="900" u="sng">
              <a:solidFill>
                <a:srgbClr val="0070C0"/>
              </a:solidFill>
              <a:latin typeface="Noto Sans JP" panose="020B0200000000000000" pitchFamily="50" charset="-128"/>
              <a:ea typeface="Noto Sans JP" panose="020B0200000000000000" pitchFamily="50" charset="-128"/>
            </a:rPr>
            <a:t>口座振替依頼書</a:t>
          </a:r>
          <a:r>
            <a:rPr kumimoji="1" lang="ja-JP" altLang="en-US" sz="900">
              <a:latin typeface="Noto Sans JP" panose="020B0200000000000000" pitchFamily="50" charset="-128"/>
              <a:ea typeface="Noto Sans JP" panose="020B0200000000000000" pitchFamily="50" charset="-128"/>
            </a:rPr>
            <a:t> の原本を下記へ郵送ください。</a:t>
          </a:r>
          <a:endParaRPr kumimoji="1" lang="en-US" altLang="ja-JP" sz="900">
            <a:latin typeface="Noto Sans JP" panose="020B0200000000000000" pitchFamily="50" charset="-128"/>
            <a:ea typeface="Noto Sans JP" panose="020B0200000000000000" pitchFamily="50" charset="-128"/>
          </a:endParaRPr>
        </a:p>
        <a:p>
          <a:r>
            <a:rPr kumimoji="1" lang="ja-JP" altLang="en-US" sz="900">
              <a:latin typeface="Noto Sans JP" panose="020B0200000000000000" pitchFamily="50" charset="-128"/>
              <a:ea typeface="Noto Sans JP" panose="020B0200000000000000" pitchFamily="50" charset="-128"/>
            </a:rPr>
            <a:t>　　　　　</a:t>
          </a:r>
          <a:r>
            <a:rPr kumimoji="1" lang="en-US" altLang="ja-JP" sz="900">
              <a:latin typeface="Noto Sans JP" panose="020B0200000000000000" pitchFamily="50" charset="-128"/>
              <a:ea typeface="Noto Sans JP" panose="020B0200000000000000" pitchFamily="50" charset="-128"/>
            </a:rPr>
            <a:t>103-0023 </a:t>
          </a:r>
          <a:r>
            <a:rPr kumimoji="1" lang="ja-JP" altLang="en-US" sz="900">
              <a:latin typeface="Noto Sans JP" panose="020B0200000000000000" pitchFamily="50" charset="-128"/>
              <a:ea typeface="Noto Sans JP" panose="020B0200000000000000" pitchFamily="50" charset="-128"/>
            </a:rPr>
            <a:t>東京都中央区日本橋本町</a:t>
          </a:r>
          <a:r>
            <a:rPr kumimoji="1" lang="en-US" altLang="ja-JP" sz="900">
              <a:latin typeface="Noto Sans JP" panose="020B0200000000000000" pitchFamily="50" charset="-128"/>
              <a:ea typeface="Noto Sans JP" panose="020B0200000000000000" pitchFamily="50" charset="-128"/>
            </a:rPr>
            <a:t>2-3-11</a:t>
          </a:r>
          <a:r>
            <a:rPr kumimoji="1" lang="ja-JP" altLang="en-US" sz="900">
              <a:latin typeface="Noto Sans JP" panose="020B0200000000000000" pitchFamily="50" charset="-128"/>
              <a:ea typeface="Noto Sans JP" panose="020B0200000000000000" pitchFamily="50" charset="-128"/>
            </a:rPr>
            <a:t>　日本橋ライフサイエンスビルディング</a:t>
          </a:r>
        </a:p>
        <a:p>
          <a:r>
            <a:rPr kumimoji="1" lang="ja-JP" altLang="en-US" sz="900">
              <a:latin typeface="Noto Sans JP" panose="020B0200000000000000" pitchFamily="50" charset="-128"/>
              <a:ea typeface="Noto Sans JP" panose="020B0200000000000000" pitchFamily="50" charset="-128"/>
            </a:rPr>
            <a:t>　　　　　一般社団法人日本再生医療学会　補償保険制度室</a:t>
          </a:r>
        </a:p>
      </xdr:txBody>
    </xdr:sp>
    <xdr:clientData/>
  </xdr:twoCellAnchor>
  <xdr:twoCellAnchor editAs="oneCell">
    <xdr:from>
      <xdr:col>8</xdr:col>
      <xdr:colOff>556260</xdr:colOff>
      <xdr:row>1</xdr:row>
      <xdr:rowOff>731520</xdr:rowOff>
    </xdr:from>
    <xdr:to>
      <xdr:col>10</xdr:col>
      <xdr:colOff>25510</xdr:colOff>
      <xdr:row>4</xdr:row>
      <xdr:rowOff>142350</xdr:rowOff>
    </xdr:to>
    <xdr:pic>
      <xdr:nvPicPr>
        <xdr:cNvPr id="11338" name="図 11337" descr="図形&#10;&#10;自動的に生成された説明">
          <a:extLst>
            <a:ext uri="{FF2B5EF4-FFF2-40B4-BE49-F238E27FC236}">
              <a16:creationId xmlns:a16="http://schemas.microsoft.com/office/drawing/2014/main" id="{00000000-0008-0000-0000-00004A2C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9867900" y="1135380"/>
          <a:ext cx="795130" cy="782430"/>
        </a:xfrm>
        <a:prstGeom prst="rect">
          <a:avLst/>
        </a:prstGeom>
      </xdr:spPr>
    </xdr:pic>
    <xdr:clientData/>
  </xdr:twoCellAnchor>
  <xdr:twoCellAnchor>
    <xdr:from>
      <xdr:col>4</xdr:col>
      <xdr:colOff>219346</xdr:colOff>
      <xdr:row>51</xdr:row>
      <xdr:rowOff>166512</xdr:rowOff>
    </xdr:from>
    <xdr:to>
      <xdr:col>4</xdr:col>
      <xdr:colOff>440467</xdr:colOff>
      <xdr:row>53</xdr:row>
      <xdr:rowOff>135924</xdr:rowOff>
    </xdr:to>
    <xdr:sp macro="" textlink="">
      <xdr:nvSpPr>
        <xdr:cNvPr id="49" name="矢印: 下 48">
          <a:extLst>
            <a:ext uri="{FF2B5EF4-FFF2-40B4-BE49-F238E27FC236}">
              <a16:creationId xmlns:a16="http://schemas.microsoft.com/office/drawing/2014/main" id="{00000000-0008-0000-0000-000031000000}"/>
            </a:ext>
          </a:extLst>
        </xdr:cNvPr>
        <xdr:cNvSpPr>
          <a:spLocks noChangeAspect="1"/>
        </xdr:cNvSpPr>
      </xdr:nvSpPr>
      <xdr:spPr>
        <a:xfrm rot="8725667">
          <a:off x="4387486" y="10583052"/>
          <a:ext cx="221121" cy="350412"/>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698800</xdr:colOff>
      <xdr:row>198</xdr:row>
      <xdr:rowOff>77897</xdr:rowOff>
    </xdr:from>
    <xdr:to>
      <xdr:col>4</xdr:col>
      <xdr:colOff>252117</xdr:colOff>
      <xdr:row>199</xdr:row>
      <xdr:rowOff>67398</xdr:rowOff>
    </xdr:to>
    <xdr:grpSp>
      <xdr:nvGrpSpPr>
        <xdr:cNvPr id="11354" name="グループ化 11353">
          <a:hlinkClick xmlns:r="http://schemas.openxmlformats.org/officeDocument/2006/relationships" r:id="rId2"/>
          <a:extLst>
            <a:ext uri="{FF2B5EF4-FFF2-40B4-BE49-F238E27FC236}">
              <a16:creationId xmlns:a16="http://schemas.microsoft.com/office/drawing/2014/main" id="{00000000-0008-0000-0000-00005A2C0000}"/>
            </a:ext>
          </a:extLst>
        </xdr:cNvPr>
        <xdr:cNvGrpSpPr/>
      </xdr:nvGrpSpPr>
      <xdr:grpSpPr>
        <a:xfrm>
          <a:off x="4032550" y="40216247"/>
          <a:ext cx="391517" cy="218101"/>
          <a:chOff x="2065023" y="3627855"/>
          <a:chExt cx="396000" cy="180000"/>
        </a:xfrm>
      </xdr:grpSpPr>
      <xdr:sp macro="" textlink="">
        <xdr:nvSpPr>
          <xdr:cNvPr id="11356" name="テキスト ボックス 11355">
            <a:hlinkClick xmlns:r="http://schemas.openxmlformats.org/officeDocument/2006/relationships" r:id="rId2"/>
            <a:extLst>
              <a:ext uri="{FF2B5EF4-FFF2-40B4-BE49-F238E27FC236}">
                <a16:creationId xmlns:a16="http://schemas.microsoft.com/office/drawing/2014/main" id="{00000000-0008-0000-0000-00005C2C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57" name="二等辺三角形 11356">
            <a:extLst>
              <a:ext uri="{FF2B5EF4-FFF2-40B4-BE49-F238E27FC236}">
                <a16:creationId xmlns:a16="http://schemas.microsoft.com/office/drawing/2014/main" id="{00000000-0008-0000-0000-00005D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166901</xdr:colOff>
      <xdr:row>198</xdr:row>
      <xdr:rowOff>176275</xdr:rowOff>
    </xdr:from>
    <xdr:to>
      <xdr:col>4</xdr:col>
      <xdr:colOff>388022</xdr:colOff>
      <xdr:row>200</xdr:row>
      <xdr:rowOff>145687</xdr:rowOff>
    </xdr:to>
    <xdr:sp macro="" textlink="">
      <xdr:nvSpPr>
        <xdr:cNvPr id="11358" name="矢印: 下 11357">
          <a:extLst>
            <a:ext uri="{FF2B5EF4-FFF2-40B4-BE49-F238E27FC236}">
              <a16:creationId xmlns:a16="http://schemas.microsoft.com/office/drawing/2014/main" id="{00000000-0008-0000-0000-00005E2C0000}"/>
            </a:ext>
          </a:extLst>
        </xdr:cNvPr>
        <xdr:cNvSpPr>
          <a:spLocks noChangeAspect="1"/>
        </xdr:cNvSpPr>
      </xdr:nvSpPr>
      <xdr:spPr>
        <a:xfrm rot="8725667">
          <a:off x="4335041" y="40066975"/>
          <a:ext cx="221121" cy="350412"/>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365760</xdr:colOff>
      <xdr:row>198</xdr:row>
      <xdr:rowOff>76200</xdr:rowOff>
    </xdr:from>
    <xdr:to>
      <xdr:col>4</xdr:col>
      <xdr:colOff>761760</xdr:colOff>
      <xdr:row>199</xdr:row>
      <xdr:rowOff>65701</xdr:rowOff>
    </xdr:to>
    <xdr:grpSp>
      <xdr:nvGrpSpPr>
        <xdr:cNvPr id="11392" name="グループ化 11391">
          <a:hlinkClick xmlns:r="http://schemas.openxmlformats.org/officeDocument/2006/relationships" r:id="rId2"/>
          <a:extLst>
            <a:ext uri="{FF2B5EF4-FFF2-40B4-BE49-F238E27FC236}">
              <a16:creationId xmlns:a16="http://schemas.microsoft.com/office/drawing/2014/main" id="{00000000-0008-0000-0000-0000802C0000}"/>
            </a:ext>
          </a:extLst>
        </xdr:cNvPr>
        <xdr:cNvGrpSpPr/>
      </xdr:nvGrpSpPr>
      <xdr:grpSpPr>
        <a:xfrm>
          <a:off x="4537710" y="40214550"/>
          <a:ext cx="396000" cy="218101"/>
          <a:chOff x="2561333" y="3617016"/>
          <a:chExt cx="396000" cy="178686"/>
        </a:xfrm>
      </xdr:grpSpPr>
      <xdr:sp macro="" textlink="">
        <xdr:nvSpPr>
          <xdr:cNvPr id="11393" name="テキスト ボックス 11392">
            <a:hlinkClick xmlns:r="http://schemas.openxmlformats.org/officeDocument/2006/relationships" r:id="rId2"/>
            <a:extLst>
              <a:ext uri="{FF2B5EF4-FFF2-40B4-BE49-F238E27FC236}">
                <a16:creationId xmlns:a16="http://schemas.microsoft.com/office/drawing/2014/main" id="{00000000-0008-0000-0000-000081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94" name="直線コネクタ 11393">
            <a:extLst>
              <a:ext uri="{FF2B5EF4-FFF2-40B4-BE49-F238E27FC236}">
                <a16:creationId xmlns:a16="http://schemas.microsoft.com/office/drawing/2014/main" id="{00000000-0008-0000-0000-000082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95" name="二等辺三角形 11394">
            <a:extLst>
              <a:ext uri="{FF2B5EF4-FFF2-40B4-BE49-F238E27FC236}">
                <a16:creationId xmlns:a16="http://schemas.microsoft.com/office/drawing/2014/main" id="{00000000-0008-0000-0000-000083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96" name="二等辺三角形 11395">
            <a:extLst>
              <a:ext uri="{FF2B5EF4-FFF2-40B4-BE49-F238E27FC236}">
                <a16:creationId xmlns:a16="http://schemas.microsoft.com/office/drawing/2014/main" id="{00000000-0008-0000-0000-000084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0</xdr:colOff>
      <xdr:row>142</xdr:row>
      <xdr:rowOff>6568</xdr:rowOff>
    </xdr:from>
    <xdr:to>
      <xdr:col>14</xdr:col>
      <xdr:colOff>6569</xdr:colOff>
      <xdr:row>143</xdr:row>
      <xdr:rowOff>68068</xdr:rowOff>
    </xdr:to>
    <xdr:sp macro="" textlink="">
      <xdr:nvSpPr>
        <xdr:cNvPr id="26" name="正方形/長方形 25">
          <a:extLst>
            <a:ext uri="{FF2B5EF4-FFF2-40B4-BE49-F238E27FC236}">
              <a16:creationId xmlns:a16="http://schemas.microsoft.com/office/drawing/2014/main" id="{0D815987-F851-213B-F38B-C1186F6A5CE0}"/>
            </a:ext>
          </a:extLst>
        </xdr:cNvPr>
        <xdr:cNvSpPr/>
      </xdr:nvSpPr>
      <xdr:spPr>
        <a:xfrm>
          <a:off x="8673353" y="28951362"/>
          <a:ext cx="4713040" cy="252000"/>
        </a:xfrm>
        <a:prstGeom prst="rect">
          <a:avLst/>
        </a:prstGeom>
        <a:solidFill>
          <a:srgbClr val="5C2482">
            <a:alpha val="5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17775</xdr:colOff>
      <xdr:row>141</xdr:row>
      <xdr:rowOff>131784</xdr:rowOff>
    </xdr:from>
    <xdr:to>
      <xdr:col>9</xdr:col>
      <xdr:colOff>484275</xdr:colOff>
      <xdr:row>143</xdr:row>
      <xdr:rowOff>38784</xdr:rowOff>
    </xdr:to>
    <xdr:sp macro="" textlink="">
      <xdr:nvSpPr>
        <xdr:cNvPr id="28" name="テキスト ボックス 27">
          <a:extLst>
            <a:ext uri="{FF2B5EF4-FFF2-40B4-BE49-F238E27FC236}">
              <a16:creationId xmlns:a16="http://schemas.microsoft.com/office/drawing/2014/main" id="{EB45BBAE-DCE3-9DD1-0DEC-220BDFFB58B7}"/>
            </a:ext>
          </a:extLst>
        </xdr:cNvPr>
        <xdr:cNvSpPr txBox="1"/>
      </xdr:nvSpPr>
      <xdr:spPr>
        <a:xfrm>
          <a:off x="8676000" y="28973484"/>
          <a:ext cx="180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200" b="1">
              <a:solidFill>
                <a:schemeClr val="bg1"/>
              </a:solidFill>
              <a:latin typeface="Noto Sans JP" panose="020B0200000000000000" pitchFamily="50" charset="-128"/>
              <a:ea typeface="Noto Sans JP" panose="020B0200000000000000" pitchFamily="50" charset="-128"/>
            </a:rPr>
            <a:t>「医師個人向け」プラン</a:t>
          </a:r>
          <a:endParaRPr kumimoji="1" lang="en-US" altLang="ja-JP" sz="1200" b="1">
            <a:solidFill>
              <a:schemeClr val="bg1"/>
            </a:solidFill>
            <a:latin typeface="Noto Sans JP" panose="020B0200000000000000" pitchFamily="50" charset="-128"/>
            <a:ea typeface="Noto Sans JP" panose="020B0200000000000000" pitchFamily="50" charset="-128"/>
          </a:endParaRPr>
        </a:p>
      </xdr:txBody>
    </xdr:sp>
    <xdr:clientData/>
  </xdr:twoCellAnchor>
  <xdr:twoCellAnchor>
    <xdr:from>
      <xdr:col>14</xdr:col>
      <xdr:colOff>246527</xdr:colOff>
      <xdr:row>142</xdr:row>
      <xdr:rowOff>6568</xdr:rowOff>
    </xdr:from>
    <xdr:to>
      <xdr:col>22</xdr:col>
      <xdr:colOff>6567</xdr:colOff>
      <xdr:row>143</xdr:row>
      <xdr:rowOff>68068</xdr:rowOff>
    </xdr:to>
    <xdr:sp macro="" textlink="">
      <xdr:nvSpPr>
        <xdr:cNvPr id="29" name="正方形/長方形 28">
          <a:extLst>
            <a:ext uri="{FF2B5EF4-FFF2-40B4-BE49-F238E27FC236}">
              <a16:creationId xmlns:a16="http://schemas.microsoft.com/office/drawing/2014/main" id="{EA93D50F-E05D-3A6C-96D1-0EAB3587DCE0}"/>
            </a:ext>
          </a:extLst>
        </xdr:cNvPr>
        <xdr:cNvSpPr/>
      </xdr:nvSpPr>
      <xdr:spPr>
        <a:xfrm>
          <a:off x="13626351" y="28951362"/>
          <a:ext cx="4713040" cy="252000"/>
        </a:xfrm>
        <a:prstGeom prst="rect">
          <a:avLst/>
        </a:prstGeom>
        <a:solidFill>
          <a:srgbClr val="5C248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17773</xdr:colOff>
      <xdr:row>141</xdr:row>
      <xdr:rowOff>131784</xdr:rowOff>
    </xdr:from>
    <xdr:to>
      <xdr:col>17</xdr:col>
      <xdr:colOff>484273</xdr:colOff>
      <xdr:row>143</xdr:row>
      <xdr:rowOff>38784</xdr:rowOff>
    </xdr:to>
    <xdr:sp macro="" textlink="">
      <xdr:nvSpPr>
        <xdr:cNvPr id="32" name="テキスト ボックス 31">
          <a:extLst>
            <a:ext uri="{FF2B5EF4-FFF2-40B4-BE49-F238E27FC236}">
              <a16:creationId xmlns:a16="http://schemas.microsoft.com/office/drawing/2014/main" id="{31C5CB35-5394-663D-4A2D-F3956623AB09}"/>
            </a:ext>
          </a:extLst>
        </xdr:cNvPr>
        <xdr:cNvSpPr txBox="1"/>
      </xdr:nvSpPr>
      <xdr:spPr>
        <a:xfrm>
          <a:off x="13590898" y="28973484"/>
          <a:ext cx="180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200" b="1">
              <a:solidFill>
                <a:schemeClr val="bg1"/>
              </a:solidFill>
              <a:latin typeface="Noto Sans JP" panose="020B0200000000000000" pitchFamily="50" charset="-128"/>
              <a:ea typeface="Noto Sans JP" panose="020B0200000000000000" pitchFamily="50" charset="-128"/>
            </a:rPr>
            <a:t>「診療所向け」プラン</a:t>
          </a:r>
          <a:endParaRPr kumimoji="1" lang="en-US" altLang="ja-JP" sz="1200" b="1">
            <a:solidFill>
              <a:schemeClr val="bg1"/>
            </a:solidFill>
            <a:latin typeface="Noto Sans JP" panose="020B0200000000000000" pitchFamily="50" charset="-128"/>
            <a:ea typeface="Noto Sans JP" panose="020B0200000000000000" pitchFamily="50" charset="-128"/>
          </a:endParaRPr>
        </a:p>
      </xdr:txBody>
    </xdr:sp>
    <xdr:clientData/>
  </xdr:twoCellAnchor>
  <xdr:twoCellAnchor editAs="oneCell">
    <xdr:from>
      <xdr:col>6</xdr:col>
      <xdr:colOff>659423</xdr:colOff>
      <xdr:row>145</xdr:row>
      <xdr:rowOff>40786</xdr:rowOff>
    </xdr:from>
    <xdr:to>
      <xdr:col>13</xdr:col>
      <xdr:colOff>600808</xdr:colOff>
      <xdr:row>156</xdr:row>
      <xdr:rowOff>111299</xdr:rowOff>
    </xdr:to>
    <xdr:pic>
      <xdr:nvPicPr>
        <xdr:cNvPr id="4" name="図 3">
          <a:extLst>
            <a:ext uri="{FF2B5EF4-FFF2-40B4-BE49-F238E27FC236}">
              <a16:creationId xmlns:a16="http://schemas.microsoft.com/office/drawing/2014/main" id="{A508B2B1-6F21-1EFD-67F5-415626984DD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653096" y="29648882"/>
          <a:ext cx="4608635" cy="2166013"/>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238125</xdr:colOff>
      <xdr:row>145</xdr:row>
      <xdr:rowOff>57150</xdr:rowOff>
    </xdr:from>
    <xdr:to>
      <xdr:col>22</xdr:col>
      <xdr:colOff>647700</xdr:colOff>
      <xdr:row>158</xdr:row>
      <xdr:rowOff>140606</xdr:rowOff>
    </xdr:to>
    <xdr:pic>
      <xdr:nvPicPr>
        <xdr:cNvPr id="7" name="図 6">
          <a:extLst>
            <a:ext uri="{FF2B5EF4-FFF2-40B4-BE49-F238E27FC236}">
              <a16:creationId xmlns:a16="http://schemas.microsoft.com/office/drawing/2014/main" id="{87E31A51-B10D-0982-D2FD-B74C5A88D055}"/>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3563600" y="29660850"/>
          <a:ext cx="5324475" cy="2559956"/>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xdr:colOff>
      <xdr:row>161</xdr:row>
      <xdr:rowOff>19050</xdr:rowOff>
    </xdr:from>
    <xdr:to>
      <xdr:col>20</xdr:col>
      <xdr:colOff>266700</xdr:colOff>
      <xdr:row>176</xdr:row>
      <xdr:rowOff>160665</xdr:rowOff>
    </xdr:to>
    <xdr:pic>
      <xdr:nvPicPr>
        <xdr:cNvPr id="8" name="図 7">
          <a:extLst>
            <a:ext uri="{FF2B5EF4-FFF2-40B4-BE49-F238E27FC236}">
              <a16:creationId xmlns:a16="http://schemas.microsoft.com/office/drawing/2014/main" id="{3742DF02-5F57-6027-5D49-68429D55805A}"/>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658476" y="32670750"/>
          <a:ext cx="6515099" cy="299911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2107977</xdr:colOff>
          <xdr:row>1</xdr:row>
          <xdr:rowOff>953694</xdr:rowOff>
        </xdr:from>
        <xdr:to>
          <xdr:col>2</xdr:col>
          <xdr:colOff>164877</xdr:colOff>
          <xdr:row>3</xdr:row>
          <xdr:rowOff>41675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A18CF028-E5B2-B2E3-C920-5BC88BDEF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jsrm.jp/insurance/treatment/" TargetMode="External"/><Relationship Id="rId7" Type="http://schemas.openxmlformats.org/officeDocument/2006/relationships/printerSettings" Target="../printerSettings/printerSettings1.bin"/><Relationship Id="rId2" Type="http://schemas.openxmlformats.org/officeDocument/2006/relationships/hyperlink" Target="https://www.jsrm.jp/cms/uploads/2022/05/yokinkouzafurikae.pdf" TargetMode="External"/><Relationship Id="rId1" Type="http://schemas.openxmlformats.org/officeDocument/2006/relationships/hyperlink" Target="mailto:insurance@jsrm.jp" TargetMode="External"/><Relationship Id="rId6" Type="http://schemas.openxmlformats.org/officeDocument/2006/relationships/hyperlink" Target="https://www.jsrm.jp/insurance/treatment/" TargetMode="External"/><Relationship Id="rId11" Type="http://schemas.openxmlformats.org/officeDocument/2006/relationships/ctrlProp" Target="../ctrlProps/ctrlProp2.xml"/><Relationship Id="rId5" Type="http://schemas.openxmlformats.org/officeDocument/2006/relationships/hyperlink" Target="https://www.jsrm.jp/membership/" TargetMode="External"/><Relationship Id="rId10" Type="http://schemas.openxmlformats.org/officeDocument/2006/relationships/ctrlProp" Target="../ctrlProps/ctrlProp1.xml"/><Relationship Id="rId4" Type="http://schemas.openxmlformats.org/officeDocument/2006/relationships/hyperlink" Target="https://www.jsrm.jp/cms/uploads/2023/05/furikaeirai.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5CA4D-0F3F-4B30-99B1-194FAFBE6697}">
  <sheetPr>
    <pageSetUpPr fitToPage="1"/>
  </sheetPr>
  <dimension ref="A1:Y273"/>
  <sheetViews>
    <sheetView showGridLines="0" showRowColHeaders="0" tabSelected="1" zoomScaleNormal="100" workbookViewId="0">
      <pane ySplit="4" topLeftCell="A5" activePane="bottomLeft" state="frozen"/>
      <selection pane="bottomLeft" activeCell="A5" sqref="A5"/>
    </sheetView>
  </sheetViews>
  <sheetFormatPr defaultColWidth="8.75" defaultRowHeight="18" x14ac:dyDescent="0.4"/>
  <cols>
    <col min="1" max="1" width="2" style="6" customWidth="1"/>
    <col min="2" max="2" width="28.125" style="6" customWidth="1"/>
    <col min="3" max="3" width="13.625" style="6" customWidth="1"/>
    <col min="4" max="4" width="11" style="6" customWidth="1"/>
    <col min="5" max="5" width="10.125" style="6" customWidth="1"/>
    <col min="6" max="6" width="40" style="6" customWidth="1"/>
    <col min="7" max="7" width="8.75" style="6" customWidth="1"/>
    <col min="8" max="8" width="8.75" style="6"/>
    <col min="9" max="9" width="8.75" style="6" customWidth="1"/>
    <col min="10" max="14" width="8.75" style="6"/>
    <col min="15" max="15" width="3.25" style="6" customWidth="1"/>
    <col min="16" max="16384" width="8.75" style="6"/>
  </cols>
  <sheetData>
    <row r="1" spans="1:19" s="4" customFormat="1" ht="39" x14ac:dyDescent="0.4">
      <c r="A1" s="88" t="s">
        <v>77</v>
      </c>
      <c r="B1" s="89"/>
      <c r="C1" s="89"/>
      <c r="D1" s="89"/>
      <c r="E1" s="89"/>
      <c r="F1" s="89"/>
      <c r="G1" s="1" t="s">
        <v>104</v>
      </c>
      <c r="H1" s="2"/>
      <c r="I1" s="2"/>
      <c r="J1" s="3"/>
      <c r="K1" s="3"/>
      <c r="L1" s="3"/>
      <c r="M1" s="3"/>
      <c r="N1" s="3"/>
      <c r="O1" s="3"/>
      <c r="P1" s="3"/>
      <c r="Q1" s="3"/>
      <c r="R1" s="3"/>
      <c r="S1" s="3"/>
    </row>
    <row r="2" spans="1:19" s="5" customFormat="1" ht="78" customHeight="1" x14ac:dyDescent="0.4">
      <c r="B2" s="131" t="s">
        <v>161</v>
      </c>
      <c r="C2" s="132"/>
      <c r="D2" s="132"/>
      <c r="E2" s="132"/>
      <c r="F2" s="132"/>
      <c r="G2" s="87"/>
      <c r="H2" s="87"/>
      <c r="I2" s="87"/>
      <c r="J2" s="133"/>
    </row>
    <row r="3" spans="1:19" s="5" customFormat="1" ht="15" customHeight="1" x14ac:dyDescent="0.3">
      <c r="B3" s="81" t="s">
        <v>141</v>
      </c>
      <c r="C3" s="7"/>
      <c r="D3" s="8"/>
      <c r="E3" s="9" t="s">
        <v>162</v>
      </c>
      <c r="F3" s="10" t="s">
        <v>97</v>
      </c>
      <c r="H3" s="11"/>
    </row>
    <row r="4" spans="1:19" s="5" customFormat="1" ht="15" customHeight="1" x14ac:dyDescent="0.4">
      <c r="B4" s="80" t="s">
        <v>142</v>
      </c>
      <c r="C4" s="7"/>
      <c r="D4" s="12"/>
      <c r="E4" s="9" t="s">
        <v>96</v>
      </c>
      <c r="F4" s="10" t="s">
        <v>98</v>
      </c>
    </row>
    <row r="5" spans="1:19" s="5" customFormat="1" ht="15" customHeight="1" x14ac:dyDescent="0.4">
      <c r="B5" s="13"/>
      <c r="C5" s="14"/>
      <c r="D5" s="12"/>
    </row>
    <row r="6" spans="1:19" s="15" customFormat="1" ht="25.15" customHeight="1" x14ac:dyDescent="0.4">
      <c r="A6" s="91" t="s">
        <v>72</v>
      </c>
      <c r="B6" s="87"/>
      <c r="C6" s="87"/>
      <c r="D6" s="87"/>
      <c r="E6" s="87"/>
      <c r="F6" s="87"/>
      <c r="G6" s="5"/>
      <c r="H6" s="5"/>
      <c r="I6" s="5"/>
    </row>
    <row r="7" spans="1:19" s="15" customFormat="1" ht="15" customHeight="1" thickBot="1" x14ac:dyDescent="0.45">
      <c r="B7" s="92" t="s">
        <v>123</v>
      </c>
      <c r="C7" s="103"/>
      <c r="D7" s="96"/>
      <c r="E7" s="97"/>
      <c r="F7" s="17" t="s">
        <v>74</v>
      </c>
    </row>
    <row r="8" spans="1:19" s="15" customFormat="1" ht="15" customHeight="1" thickTop="1" x14ac:dyDescent="0.4"/>
    <row r="9" spans="1:19" s="15" customFormat="1" ht="15" customHeight="1" x14ac:dyDescent="0.4">
      <c r="A9" s="18" t="s">
        <v>75</v>
      </c>
      <c r="B9" s="15" t="s">
        <v>76</v>
      </c>
      <c r="C9" s="5"/>
      <c r="D9" s="5"/>
      <c r="E9" s="5"/>
      <c r="F9" s="5"/>
    </row>
    <row r="10" spans="1:19" s="15" customFormat="1" ht="15" customHeight="1" x14ac:dyDescent="0.4">
      <c r="A10" s="18" t="s">
        <v>75</v>
      </c>
      <c r="B10" s="15" t="s">
        <v>143</v>
      </c>
      <c r="C10" s="5"/>
      <c r="D10" s="5"/>
      <c r="F10" s="82"/>
    </row>
    <row r="11" spans="1:19" s="15" customFormat="1" ht="15" customHeight="1" x14ac:dyDescent="0.4">
      <c r="B11" s="82" t="s">
        <v>158</v>
      </c>
      <c r="C11" s="19"/>
      <c r="D11" s="19"/>
      <c r="E11" s="19"/>
      <c r="F11" s="19"/>
    </row>
    <row r="12" spans="1:19" s="15" customFormat="1" ht="15" customHeight="1" x14ac:dyDescent="0.4">
      <c r="C12" s="19"/>
      <c r="D12" s="19"/>
      <c r="E12" s="19"/>
      <c r="F12" s="19"/>
    </row>
    <row r="13" spans="1:19" s="15" customFormat="1" ht="15" customHeight="1" x14ac:dyDescent="0.4">
      <c r="C13" s="19"/>
      <c r="D13" s="19"/>
      <c r="E13" s="19"/>
      <c r="F13" s="19"/>
    </row>
    <row r="14" spans="1:19" s="15" customFormat="1" ht="15" customHeight="1" x14ac:dyDescent="0.4">
      <c r="C14" s="19"/>
      <c r="D14" s="19"/>
      <c r="E14" s="19"/>
      <c r="F14" s="19"/>
    </row>
    <row r="15" spans="1:19" s="15" customFormat="1" ht="15" customHeight="1" x14ac:dyDescent="0.4">
      <c r="C15" s="19"/>
      <c r="D15" s="19"/>
      <c r="E15" s="19"/>
      <c r="F15" s="19"/>
    </row>
    <row r="16" spans="1:19" s="15" customFormat="1" ht="15" customHeight="1" x14ac:dyDescent="0.4">
      <c r="C16" s="19"/>
      <c r="D16" s="19"/>
      <c r="E16" s="19"/>
      <c r="F16" s="19"/>
    </row>
    <row r="17" spans="3:6" s="15" customFormat="1" ht="15" customHeight="1" x14ac:dyDescent="0.4">
      <c r="C17" s="19"/>
      <c r="D17" s="19"/>
      <c r="E17" s="19"/>
      <c r="F17" s="19"/>
    </row>
    <row r="18" spans="3:6" s="15" customFormat="1" ht="15" customHeight="1" x14ac:dyDescent="0.4">
      <c r="C18" s="19"/>
      <c r="D18" s="19"/>
      <c r="E18" s="19"/>
      <c r="F18" s="19"/>
    </row>
    <row r="19" spans="3:6" s="15" customFormat="1" ht="15" customHeight="1" x14ac:dyDescent="0.4">
      <c r="C19" s="19"/>
      <c r="D19" s="19"/>
      <c r="E19" s="19"/>
      <c r="F19" s="19"/>
    </row>
    <row r="20" spans="3:6" s="15" customFormat="1" ht="15" customHeight="1" x14ac:dyDescent="0.4">
      <c r="C20" s="19"/>
      <c r="D20" s="19"/>
      <c r="E20" s="19"/>
      <c r="F20" s="19"/>
    </row>
    <row r="21" spans="3:6" s="15" customFormat="1" ht="15" customHeight="1" x14ac:dyDescent="0.4">
      <c r="C21" s="19"/>
      <c r="D21" s="19"/>
      <c r="E21" s="19"/>
      <c r="F21" s="19"/>
    </row>
    <row r="22" spans="3:6" s="15" customFormat="1" ht="15" customHeight="1" x14ac:dyDescent="0.4">
      <c r="C22" s="19"/>
      <c r="D22" s="19"/>
      <c r="E22" s="19"/>
      <c r="F22" s="19"/>
    </row>
    <row r="23" spans="3:6" s="15" customFormat="1" ht="15" customHeight="1" x14ac:dyDescent="0.4">
      <c r="C23" s="19"/>
      <c r="D23" s="19"/>
      <c r="E23" s="19"/>
      <c r="F23" s="19"/>
    </row>
    <row r="24" spans="3:6" s="15" customFormat="1" ht="15" customHeight="1" x14ac:dyDescent="0.4">
      <c r="C24" s="19"/>
      <c r="D24" s="19"/>
      <c r="E24" s="19"/>
      <c r="F24" s="19"/>
    </row>
    <row r="25" spans="3:6" s="15" customFormat="1" ht="15" customHeight="1" x14ac:dyDescent="0.4">
      <c r="C25" s="19"/>
      <c r="D25" s="19"/>
      <c r="E25" s="19"/>
      <c r="F25" s="19"/>
    </row>
    <row r="26" spans="3:6" s="15" customFormat="1" ht="15" customHeight="1" x14ac:dyDescent="0.4">
      <c r="C26" s="19"/>
      <c r="D26" s="19"/>
      <c r="E26" s="19"/>
      <c r="F26" s="19"/>
    </row>
    <row r="27" spans="3:6" s="15" customFormat="1" ht="15" customHeight="1" x14ac:dyDescent="0.4">
      <c r="C27" s="19"/>
      <c r="D27" s="19"/>
      <c r="E27" s="19"/>
      <c r="F27" s="19"/>
    </row>
    <row r="28" spans="3:6" s="15" customFormat="1" ht="15" customHeight="1" x14ac:dyDescent="0.4">
      <c r="C28" s="19"/>
      <c r="D28" s="19"/>
      <c r="E28" s="19"/>
      <c r="F28" s="19"/>
    </row>
    <row r="29" spans="3:6" s="15" customFormat="1" ht="15" customHeight="1" x14ac:dyDescent="0.4">
      <c r="C29" s="19"/>
      <c r="D29" s="19"/>
      <c r="E29" s="19"/>
      <c r="F29" s="19"/>
    </row>
    <row r="30" spans="3:6" s="15" customFormat="1" ht="15" customHeight="1" x14ac:dyDescent="0.4">
      <c r="C30" s="19"/>
      <c r="D30" s="19"/>
      <c r="E30" s="19"/>
      <c r="F30" s="19"/>
    </row>
    <row r="31" spans="3:6" s="15" customFormat="1" ht="15" customHeight="1" x14ac:dyDescent="0.4">
      <c r="C31" s="19"/>
      <c r="D31" s="19"/>
      <c r="E31" s="19"/>
      <c r="F31" s="19"/>
    </row>
    <row r="32" spans="3:6" s="15" customFormat="1" ht="15" customHeight="1" x14ac:dyDescent="0.4">
      <c r="C32" s="19"/>
      <c r="D32" s="19"/>
      <c r="E32" s="19"/>
      <c r="F32" s="19"/>
    </row>
    <row r="33" spans="1:12" s="15" customFormat="1" ht="15" customHeight="1" x14ac:dyDescent="0.4">
      <c r="C33" s="19"/>
      <c r="D33" s="19"/>
      <c r="E33" s="19"/>
      <c r="F33" s="19"/>
    </row>
    <row r="34" spans="1:12" s="15" customFormat="1" ht="15" customHeight="1" x14ac:dyDescent="0.4">
      <c r="C34" s="19"/>
      <c r="D34" s="19"/>
      <c r="E34" s="19"/>
      <c r="F34" s="19"/>
    </row>
    <row r="35" spans="1:12" s="15" customFormat="1" ht="15" customHeight="1" x14ac:dyDescent="0.4">
      <c r="C35" s="19"/>
      <c r="D35" s="19"/>
      <c r="E35" s="19"/>
      <c r="F35" s="19"/>
    </row>
    <row r="36" spans="1:12" s="15" customFormat="1" ht="15" customHeight="1" x14ac:dyDescent="0.4">
      <c r="C36" s="19"/>
      <c r="D36" s="19"/>
      <c r="E36" s="19"/>
      <c r="F36" s="19"/>
    </row>
    <row r="37" spans="1:12" s="15" customFormat="1" ht="15" customHeight="1" x14ac:dyDescent="0.4">
      <c r="C37" s="19"/>
      <c r="D37" s="19"/>
      <c r="E37" s="19"/>
      <c r="F37" s="19"/>
    </row>
    <row r="38" spans="1:12" s="15" customFormat="1" ht="15" customHeight="1" x14ac:dyDescent="0.4">
      <c r="C38" s="19"/>
      <c r="D38" s="19"/>
      <c r="E38" s="19"/>
      <c r="F38" s="19"/>
    </row>
    <row r="39" spans="1:12" s="15" customFormat="1" ht="15" customHeight="1" x14ac:dyDescent="0.4">
      <c r="C39" s="19"/>
      <c r="D39" s="19"/>
      <c r="E39" s="19"/>
      <c r="F39" s="19"/>
    </row>
    <row r="40" spans="1:12" s="15" customFormat="1" ht="15" customHeight="1" x14ac:dyDescent="0.4">
      <c r="C40" s="19"/>
      <c r="D40" s="19"/>
      <c r="E40" s="19"/>
      <c r="F40" s="19"/>
    </row>
    <row r="41" spans="1:12" s="15" customFormat="1" ht="15" customHeight="1" x14ac:dyDescent="0.4">
      <c r="C41" s="19"/>
      <c r="D41" s="19"/>
      <c r="E41" s="19"/>
      <c r="F41" s="19"/>
    </row>
    <row r="42" spans="1:12" s="15" customFormat="1" ht="15" customHeight="1" x14ac:dyDescent="0.4">
      <c r="C42" s="19"/>
      <c r="D42" s="19"/>
      <c r="E42" s="19"/>
      <c r="F42" s="19"/>
    </row>
    <row r="43" spans="1:12" s="15" customFormat="1" ht="15" customHeight="1" x14ac:dyDescent="0.4">
      <c r="B43" s="20"/>
      <c r="C43" s="19"/>
      <c r="D43" s="19"/>
      <c r="E43" s="19"/>
      <c r="F43" s="19"/>
    </row>
    <row r="44" spans="1:12" s="15" customFormat="1" ht="25.15" customHeight="1" x14ac:dyDescent="0.4">
      <c r="A44" s="91" t="s">
        <v>78</v>
      </c>
      <c r="B44" s="87"/>
      <c r="C44" s="87"/>
      <c r="D44" s="87"/>
      <c r="E44" s="87"/>
      <c r="F44" s="87"/>
      <c r="G44" s="5"/>
      <c r="K44" s="18" t="s">
        <v>176</v>
      </c>
      <c r="L44" s="21" t="s">
        <v>94</v>
      </c>
    </row>
    <row r="45" spans="1:12" s="15" customFormat="1" ht="15" customHeight="1" thickBot="1" x14ac:dyDescent="0.45">
      <c r="B45" s="92" t="s">
        <v>124</v>
      </c>
      <c r="C45" s="103"/>
      <c r="D45" s="22"/>
      <c r="E45" s="17"/>
      <c r="F45" s="17"/>
    </row>
    <row r="46" spans="1:12" s="15" customFormat="1" ht="15" customHeight="1" thickTop="1" x14ac:dyDescent="0.4">
      <c r="B46" s="23"/>
      <c r="C46" s="23"/>
      <c r="D46" s="17"/>
      <c r="E46" s="17"/>
      <c r="F46" s="17"/>
      <c r="H46" s="24"/>
    </row>
    <row r="47" spans="1:12" s="15" customFormat="1" ht="15" customHeight="1" x14ac:dyDescent="0.4">
      <c r="A47" s="18" t="s">
        <v>75</v>
      </c>
      <c r="B47" s="110" t="s">
        <v>163</v>
      </c>
      <c r="C47" s="149"/>
      <c r="D47" s="149"/>
      <c r="E47" s="149"/>
      <c r="F47" s="149"/>
      <c r="G47" s="152"/>
    </row>
    <row r="48" spans="1:12" s="15" customFormat="1" ht="15" customHeight="1" x14ac:dyDescent="0.4">
      <c r="A48" s="18" t="s">
        <v>75</v>
      </c>
      <c r="B48" s="15" t="s">
        <v>110</v>
      </c>
      <c r="C48" s="19"/>
      <c r="D48" s="19"/>
      <c r="E48" s="19"/>
      <c r="F48" s="19"/>
    </row>
    <row r="49" spans="1:6" s="15" customFormat="1" ht="15" customHeight="1" x14ac:dyDescent="0.4">
      <c r="A49" s="18"/>
      <c r="B49" s="15" t="s">
        <v>111</v>
      </c>
      <c r="C49" s="19"/>
      <c r="D49" s="19"/>
      <c r="E49" s="19"/>
      <c r="F49" s="19"/>
    </row>
    <row r="50" spans="1:6" s="15" customFormat="1" ht="15" customHeight="1" x14ac:dyDescent="0.4">
      <c r="A50" s="18" t="s">
        <v>75</v>
      </c>
      <c r="B50" s="15" t="s">
        <v>164</v>
      </c>
      <c r="C50" s="19"/>
      <c r="D50" s="19"/>
      <c r="E50" s="19"/>
      <c r="F50" s="19"/>
    </row>
    <row r="51" spans="1:6" s="15" customFormat="1" ht="15" customHeight="1" x14ac:dyDescent="0.4">
      <c r="B51" s="20"/>
      <c r="C51" s="19"/>
      <c r="D51" s="19"/>
      <c r="E51" s="19"/>
      <c r="F51" s="19"/>
    </row>
    <row r="52" spans="1:6" s="15" customFormat="1" ht="15" customHeight="1" x14ac:dyDescent="0.4">
      <c r="B52" s="20"/>
      <c r="C52" s="19"/>
      <c r="D52" s="19"/>
      <c r="E52" s="19"/>
      <c r="F52" s="19"/>
    </row>
    <row r="53" spans="1:6" s="15" customFormat="1" ht="15" customHeight="1" x14ac:dyDescent="0.4">
      <c r="B53" s="20"/>
      <c r="C53" s="19"/>
      <c r="D53" s="19"/>
      <c r="E53" s="19"/>
      <c r="F53" s="19"/>
    </row>
    <row r="54" spans="1:6" s="15" customFormat="1" ht="15" customHeight="1" x14ac:dyDescent="0.4">
      <c r="B54" s="20"/>
      <c r="C54" s="19"/>
      <c r="D54" s="19"/>
      <c r="E54" s="19"/>
    </row>
    <row r="55" spans="1:6" s="15" customFormat="1" ht="15" customHeight="1" x14ac:dyDescent="0.4">
      <c r="B55" s="20"/>
      <c r="C55" s="19"/>
      <c r="D55" s="19"/>
      <c r="E55" s="19"/>
    </row>
    <row r="56" spans="1:6" s="15" customFormat="1" ht="15" customHeight="1" x14ac:dyDescent="0.4">
      <c r="B56" s="20"/>
      <c r="C56" s="19"/>
      <c r="D56" s="19"/>
      <c r="E56" s="19"/>
      <c r="F56" s="19"/>
    </row>
    <row r="57" spans="1:6" s="15" customFormat="1" ht="15" customHeight="1" x14ac:dyDescent="0.4">
      <c r="B57" s="20"/>
      <c r="C57" s="19"/>
      <c r="D57" s="19"/>
      <c r="E57" s="19"/>
      <c r="F57" s="19"/>
    </row>
    <row r="58" spans="1:6" s="15" customFormat="1" ht="15" customHeight="1" x14ac:dyDescent="0.4">
      <c r="B58" s="20"/>
      <c r="C58" s="19"/>
      <c r="D58" s="19"/>
      <c r="E58" s="19"/>
    </row>
    <row r="59" spans="1:6" s="15" customFormat="1" ht="15" customHeight="1" x14ac:dyDescent="0.4">
      <c r="B59" s="20"/>
      <c r="C59" s="19"/>
      <c r="D59" s="19"/>
      <c r="E59" s="19"/>
      <c r="F59" s="19"/>
    </row>
    <row r="60" spans="1:6" s="15" customFormat="1" ht="15" customHeight="1" x14ac:dyDescent="0.4">
      <c r="B60" s="20"/>
      <c r="C60" s="19"/>
      <c r="D60" s="19"/>
      <c r="E60" s="19"/>
      <c r="F60" s="19"/>
    </row>
    <row r="61" spans="1:6" s="15" customFormat="1" ht="15" customHeight="1" x14ac:dyDescent="0.4">
      <c r="B61" s="20"/>
      <c r="C61" s="19"/>
      <c r="D61" s="19"/>
      <c r="E61" s="19"/>
      <c r="F61" s="19"/>
    </row>
    <row r="62" spans="1:6" s="15" customFormat="1" ht="15" customHeight="1" x14ac:dyDescent="0.4">
      <c r="B62" s="20"/>
      <c r="C62" s="19"/>
      <c r="D62" s="19"/>
      <c r="E62" s="19"/>
      <c r="F62" s="19"/>
    </row>
    <row r="63" spans="1:6" s="15" customFormat="1" ht="15" customHeight="1" x14ac:dyDescent="0.4">
      <c r="B63" s="20"/>
      <c r="C63" s="19"/>
      <c r="D63" s="19"/>
      <c r="E63" s="19"/>
      <c r="F63" s="19"/>
    </row>
    <row r="64" spans="1:6" s="15" customFormat="1" ht="15" customHeight="1" x14ac:dyDescent="0.4">
      <c r="B64" s="20"/>
      <c r="C64" s="19"/>
      <c r="D64" s="19"/>
      <c r="E64" s="19"/>
      <c r="F64" s="19"/>
    </row>
    <row r="65" spans="2:6" s="15" customFormat="1" ht="15" customHeight="1" x14ac:dyDescent="0.4">
      <c r="B65" s="20"/>
      <c r="C65" s="19"/>
      <c r="D65" s="19"/>
      <c r="E65" s="19"/>
      <c r="F65" s="19"/>
    </row>
    <row r="66" spans="2:6" s="15" customFormat="1" ht="15" customHeight="1" x14ac:dyDescent="0.4">
      <c r="B66" s="20"/>
      <c r="C66" s="19"/>
      <c r="D66" s="19"/>
      <c r="E66" s="19"/>
      <c r="F66" s="19"/>
    </row>
    <row r="67" spans="2:6" s="15" customFormat="1" ht="15" customHeight="1" x14ac:dyDescent="0.4">
      <c r="B67" s="20"/>
      <c r="C67" s="19"/>
      <c r="D67" s="19"/>
      <c r="E67" s="19"/>
      <c r="F67" s="19"/>
    </row>
    <row r="68" spans="2:6" s="15" customFormat="1" ht="15" customHeight="1" x14ac:dyDescent="0.4">
      <c r="B68" s="20"/>
      <c r="C68" s="19"/>
      <c r="D68" s="19"/>
      <c r="E68" s="19"/>
      <c r="F68" s="19"/>
    </row>
    <row r="69" spans="2:6" s="15" customFormat="1" ht="15" customHeight="1" x14ac:dyDescent="0.4">
      <c r="B69" s="20"/>
      <c r="C69" s="19"/>
      <c r="D69" s="19"/>
      <c r="E69" s="19"/>
      <c r="F69" s="19"/>
    </row>
    <row r="70" spans="2:6" s="15" customFormat="1" ht="15" customHeight="1" x14ac:dyDescent="0.4">
      <c r="B70" s="20"/>
      <c r="C70" s="19"/>
      <c r="D70" s="19"/>
      <c r="E70" s="19"/>
      <c r="F70" s="19"/>
    </row>
    <row r="71" spans="2:6" s="15" customFormat="1" ht="15" customHeight="1" x14ac:dyDescent="0.4">
      <c r="B71" s="20"/>
      <c r="C71" s="19"/>
      <c r="D71" s="19"/>
      <c r="E71" s="19"/>
      <c r="F71" s="19"/>
    </row>
    <row r="72" spans="2:6" s="15" customFormat="1" ht="15" customHeight="1" x14ac:dyDescent="0.4">
      <c r="B72" s="20"/>
      <c r="C72" s="19"/>
      <c r="D72" s="19"/>
      <c r="E72" s="19"/>
      <c r="F72" s="19"/>
    </row>
    <row r="73" spans="2:6" s="15" customFormat="1" ht="15" customHeight="1" x14ac:dyDescent="0.4">
      <c r="B73" s="20"/>
      <c r="C73" s="19"/>
      <c r="D73" s="19"/>
      <c r="E73" s="19"/>
      <c r="F73" s="19"/>
    </row>
    <row r="74" spans="2:6" s="15" customFormat="1" ht="15" customHeight="1" x14ac:dyDescent="0.4">
      <c r="B74" s="20"/>
      <c r="C74" s="19"/>
      <c r="D74" s="19"/>
      <c r="E74" s="19"/>
      <c r="F74" s="19"/>
    </row>
    <row r="75" spans="2:6" s="15" customFormat="1" ht="15" customHeight="1" x14ac:dyDescent="0.4">
      <c r="B75" s="20"/>
      <c r="C75" s="19"/>
      <c r="D75" s="19"/>
      <c r="E75" s="19"/>
      <c r="F75" s="19"/>
    </row>
    <row r="76" spans="2:6" s="15" customFormat="1" ht="15" customHeight="1" x14ac:dyDescent="0.4">
      <c r="B76" s="20"/>
      <c r="C76" s="19"/>
      <c r="D76" s="19"/>
      <c r="E76" s="19"/>
      <c r="F76" s="19"/>
    </row>
    <row r="77" spans="2:6" s="15" customFormat="1" ht="15" customHeight="1" x14ac:dyDescent="0.4">
      <c r="B77" s="20"/>
      <c r="C77" s="19"/>
      <c r="D77" s="19"/>
      <c r="E77" s="19"/>
      <c r="F77" s="19"/>
    </row>
    <row r="78" spans="2:6" s="15" customFormat="1" ht="15" customHeight="1" x14ac:dyDescent="0.4">
      <c r="B78" s="20"/>
      <c r="C78" s="19"/>
      <c r="D78" s="19"/>
      <c r="E78" s="19"/>
      <c r="F78" s="19"/>
    </row>
    <row r="79" spans="2:6" s="15" customFormat="1" ht="15" customHeight="1" x14ac:dyDescent="0.4">
      <c r="B79" s="20"/>
      <c r="C79" s="19"/>
      <c r="D79" s="19"/>
      <c r="E79" s="19"/>
      <c r="F79" s="19"/>
    </row>
    <row r="80" spans="2:6" s="15" customFormat="1" ht="15" customHeight="1" x14ac:dyDescent="0.4">
      <c r="B80" s="20"/>
      <c r="C80" s="19"/>
      <c r="D80" s="19"/>
      <c r="E80" s="19"/>
      <c r="F80" s="19"/>
    </row>
    <row r="81" spans="1:9" s="15" customFormat="1" ht="15" customHeight="1" x14ac:dyDescent="0.4">
      <c r="B81" s="20"/>
      <c r="C81" s="19"/>
      <c r="D81" s="19"/>
      <c r="E81" s="19"/>
      <c r="F81" s="19"/>
    </row>
    <row r="82" spans="1:9" s="15" customFormat="1" ht="15" customHeight="1" x14ac:dyDescent="0.4">
      <c r="B82" s="20"/>
      <c r="C82" s="19"/>
      <c r="D82" s="19"/>
      <c r="E82" s="19"/>
      <c r="F82" s="19"/>
    </row>
    <row r="83" spans="1:9" s="15" customFormat="1" ht="15" customHeight="1" x14ac:dyDescent="0.4">
      <c r="B83" s="20"/>
      <c r="C83" s="19"/>
      <c r="D83" s="19"/>
      <c r="E83" s="19"/>
      <c r="F83" s="19"/>
    </row>
    <row r="84" spans="1:9" s="15" customFormat="1" ht="15" customHeight="1" x14ac:dyDescent="0.4">
      <c r="B84" s="20"/>
      <c r="C84" s="19"/>
      <c r="D84" s="19"/>
      <c r="E84" s="19"/>
      <c r="F84" s="19"/>
    </row>
    <row r="85" spans="1:9" s="15" customFormat="1" ht="25.15" customHeight="1" x14ac:dyDescent="0.4">
      <c r="A85" s="90" t="s">
        <v>108</v>
      </c>
      <c r="B85" s="87"/>
      <c r="C85" s="87"/>
      <c r="D85" s="87"/>
      <c r="E85" s="87"/>
      <c r="F85" s="87"/>
      <c r="G85" s="5"/>
      <c r="H85" s="5"/>
      <c r="I85" s="5"/>
    </row>
    <row r="86" spans="1:9" s="15" customFormat="1" ht="15" customHeight="1" thickBot="1" x14ac:dyDescent="0.45">
      <c r="B86" s="92" t="s">
        <v>125</v>
      </c>
      <c r="C86" s="92"/>
      <c r="D86" s="22"/>
      <c r="E86" s="94"/>
      <c r="F86" s="95"/>
    </row>
    <row r="87" spans="1:9" s="15" customFormat="1" ht="15" customHeight="1" thickTop="1" x14ac:dyDescent="0.4">
      <c r="B87" s="23"/>
      <c r="C87" s="23"/>
      <c r="D87" s="17"/>
      <c r="E87" s="17"/>
    </row>
    <row r="88" spans="1:9" s="15" customFormat="1" ht="15" customHeight="1" thickBot="1" x14ac:dyDescent="0.45">
      <c r="B88" s="16" t="s">
        <v>70</v>
      </c>
      <c r="C88" s="16"/>
      <c r="D88" s="96"/>
      <c r="E88" s="114"/>
      <c r="F88" s="115"/>
      <c r="G88" s="25"/>
    </row>
    <row r="89" spans="1:9" s="15" customFormat="1" ht="15" customHeight="1" thickTop="1" x14ac:dyDescent="0.4">
      <c r="B89" s="15" t="s">
        <v>144</v>
      </c>
      <c r="C89" s="23"/>
      <c r="D89" s="26"/>
      <c r="E89" s="26"/>
      <c r="F89" s="26"/>
    </row>
    <row r="90" spans="1:9" s="15" customFormat="1" ht="15" customHeight="1" x14ac:dyDescent="0.4">
      <c r="B90" s="23"/>
      <c r="C90" s="23"/>
      <c r="D90" s="17"/>
      <c r="E90" s="17"/>
      <c r="F90" s="17"/>
    </row>
    <row r="91" spans="1:9" s="15" customFormat="1" ht="15" customHeight="1" thickBot="1" x14ac:dyDescent="0.45">
      <c r="B91" s="92" t="s">
        <v>126</v>
      </c>
      <c r="C91" s="92"/>
      <c r="D91" s="96"/>
      <c r="E91" s="97"/>
      <c r="F91" s="17" t="s">
        <v>55</v>
      </c>
    </row>
    <row r="92" spans="1:9" s="15" customFormat="1" ht="15" customHeight="1" thickTop="1" x14ac:dyDescent="0.4">
      <c r="B92" s="23"/>
      <c r="C92" s="23"/>
      <c r="D92" s="17"/>
      <c r="E92" s="17"/>
      <c r="F92" s="17"/>
    </row>
    <row r="93" spans="1:9" s="15" customFormat="1" ht="15" customHeight="1" thickBot="1" x14ac:dyDescent="0.45">
      <c r="B93" s="92" t="s">
        <v>127</v>
      </c>
      <c r="C93" s="92"/>
      <c r="D93" s="153"/>
      <c r="E93" s="114"/>
      <c r="F93" s="115"/>
    </row>
    <row r="94" spans="1:9" s="15" customFormat="1" ht="15" customHeight="1" thickTop="1" x14ac:dyDescent="0.4">
      <c r="B94" s="23"/>
      <c r="C94" s="23"/>
      <c r="D94" s="27"/>
      <c r="E94" s="17"/>
      <c r="F94" s="17"/>
    </row>
    <row r="95" spans="1:9" s="15" customFormat="1" ht="15" customHeight="1" thickBot="1" x14ac:dyDescent="0.45">
      <c r="B95" s="92" t="s">
        <v>128</v>
      </c>
      <c r="C95" s="93"/>
      <c r="D95" s="22"/>
      <c r="E95" s="17" t="s">
        <v>145</v>
      </c>
      <c r="F95" s="17"/>
    </row>
    <row r="96" spans="1:9" s="15" customFormat="1" ht="15" customHeight="1" thickTop="1" x14ac:dyDescent="0.4">
      <c r="B96" s="23"/>
      <c r="C96" s="23"/>
      <c r="D96" s="17"/>
      <c r="E96" s="17"/>
      <c r="F96" s="17"/>
    </row>
    <row r="97" spans="2:8" s="15" customFormat="1" ht="15" customHeight="1" x14ac:dyDescent="0.4">
      <c r="B97" s="145" t="s">
        <v>71</v>
      </c>
      <c r="C97" s="28" t="s">
        <v>129</v>
      </c>
      <c r="D97" s="29"/>
      <c r="E97" s="17" t="s">
        <v>146</v>
      </c>
      <c r="F97" s="17"/>
    </row>
    <row r="98" spans="2:8" s="15" customFormat="1" ht="15" customHeight="1" thickBot="1" x14ac:dyDescent="0.45">
      <c r="B98" s="145" t="s">
        <v>4</v>
      </c>
      <c r="C98" s="30" t="s">
        <v>6</v>
      </c>
      <c r="D98" s="116"/>
      <c r="E98" s="117"/>
      <c r="F98" s="146"/>
      <c r="H98" s="31"/>
    </row>
    <row r="99" spans="2:8" s="15" customFormat="1" ht="15" customHeight="1" thickTop="1" thickBot="1" x14ac:dyDescent="0.45">
      <c r="B99" s="92"/>
      <c r="C99" s="32" t="s">
        <v>130</v>
      </c>
      <c r="D99" s="147"/>
      <c r="E99" s="148"/>
      <c r="F99" s="33" t="s">
        <v>107</v>
      </c>
      <c r="H99" s="31"/>
    </row>
    <row r="100" spans="2:8" s="15" customFormat="1" ht="15" customHeight="1" thickTop="1" x14ac:dyDescent="0.4">
      <c r="B100" s="23"/>
      <c r="C100" s="15" t="s">
        <v>148</v>
      </c>
      <c r="D100" s="34"/>
      <c r="E100" s="18"/>
      <c r="F100" s="17"/>
      <c r="H100" s="31"/>
    </row>
    <row r="101" spans="2:8" s="15" customFormat="1" ht="15" customHeight="1" x14ac:dyDescent="0.4">
      <c r="B101" s="23"/>
      <c r="D101" s="34"/>
      <c r="E101" s="18"/>
      <c r="F101" s="17"/>
      <c r="H101" s="31"/>
    </row>
    <row r="102" spans="2:8" s="15" customFormat="1" ht="15" customHeight="1" thickBot="1" x14ac:dyDescent="0.45">
      <c r="B102" s="92" t="s">
        <v>131</v>
      </c>
      <c r="C102" s="103"/>
      <c r="D102" s="35"/>
      <c r="E102" s="17" t="s">
        <v>147</v>
      </c>
      <c r="F102" s="17"/>
      <c r="H102" s="31"/>
    </row>
    <row r="103" spans="2:8" s="15" customFormat="1" ht="15" customHeight="1" thickTop="1" x14ac:dyDescent="0.4">
      <c r="B103" s="23"/>
      <c r="D103" s="129" t="str">
        <f>IF($D$45="","",IF($D$45="医師個人向け",IF($D$102="","","↑「医師個人向け」の場合はブランクにしてください"),""))</f>
        <v/>
      </c>
      <c r="E103" s="130"/>
      <c r="F103" s="130"/>
      <c r="H103" s="31"/>
    </row>
    <row r="104" spans="2:8" s="15" customFormat="1" ht="15" customHeight="1" x14ac:dyDescent="0.4">
      <c r="B104" s="107" t="s">
        <v>80</v>
      </c>
      <c r="C104" s="28" t="s">
        <v>79</v>
      </c>
      <c r="D104" s="116"/>
      <c r="E104" s="117"/>
      <c r="F104" s="118"/>
      <c r="G104" s="15" t="s">
        <v>121</v>
      </c>
      <c r="H104" s="31"/>
    </row>
    <row r="105" spans="2:8" s="15" customFormat="1" ht="45" customHeight="1" thickBot="1" x14ac:dyDescent="0.45">
      <c r="B105" s="108"/>
      <c r="C105" s="36" t="s">
        <v>132</v>
      </c>
      <c r="D105" s="119"/>
      <c r="E105" s="120"/>
      <c r="F105" s="121"/>
      <c r="G105" s="15" t="s">
        <v>122</v>
      </c>
      <c r="H105" s="31"/>
    </row>
    <row r="106" spans="2:8" s="15" customFormat="1" ht="15" customHeight="1" thickTop="1" x14ac:dyDescent="0.4">
      <c r="B106" s="23"/>
      <c r="C106" s="23"/>
      <c r="D106" s="37" t="str">
        <f>IF($D$45="","",IF($D$45="医師個人向け",IF(AND(D104="",D105=""),"","↑「医師個人向け」の場合はブランクにしてください"),""))</f>
        <v/>
      </c>
      <c r="E106" s="18"/>
      <c r="F106" s="17"/>
      <c r="H106" s="31"/>
    </row>
    <row r="107" spans="2:8" s="15" customFormat="1" ht="15" customHeight="1" x14ac:dyDescent="0.4">
      <c r="B107" s="23"/>
      <c r="C107" s="23"/>
      <c r="D107" s="34"/>
      <c r="E107" s="18"/>
      <c r="F107" s="17"/>
      <c r="H107" s="31"/>
    </row>
    <row r="108" spans="2:8" s="15" customFormat="1" ht="15" customHeight="1" x14ac:dyDescent="0.4">
      <c r="B108" s="23"/>
      <c r="C108" s="23"/>
      <c r="D108" s="34"/>
      <c r="E108" s="18"/>
      <c r="F108" s="17"/>
      <c r="H108" s="31"/>
    </row>
    <row r="109" spans="2:8" s="15" customFormat="1" ht="15" customHeight="1" x14ac:dyDescent="0.4">
      <c r="B109" s="23"/>
      <c r="C109" s="23"/>
      <c r="D109" s="34"/>
      <c r="E109" s="18"/>
      <c r="F109" s="17"/>
      <c r="H109" s="31"/>
    </row>
    <row r="110" spans="2:8" s="15" customFormat="1" ht="15" customHeight="1" x14ac:dyDescent="0.4">
      <c r="B110" s="23"/>
      <c r="C110" s="23"/>
      <c r="D110" s="34"/>
      <c r="E110" s="18"/>
      <c r="F110" s="17"/>
      <c r="H110" s="31"/>
    </row>
    <row r="111" spans="2:8" s="15" customFormat="1" ht="15" customHeight="1" x14ac:dyDescent="0.4">
      <c r="B111" s="23"/>
      <c r="C111" s="23"/>
      <c r="D111" s="34"/>
      <c r="E111" s="18"/>
      <c r="F111" s="17"/>
      <c r="H111" s="31"/>
    </row>
    <row r="112" spans="2:8" s="15" customFormat="1" ht="15" customHeight="1" x14ac:dyDescent="0.4">
      <c r="B112" s="23"/>
      <c r="C112" s="23"/>
      <c r="D112" s="34"/>
      <c r="E112" s="18"/>
      <c r="F112" s="17"/>
      <c r="H112" s="31"/>
    </row>
    <row r="113" spans="2:8" s="15" customFormat="1" ht="15" customHeight="1" x14ac:dyDescent="0.4">
      <c r="B113" s="23"/>
      <c r="C113" s="23"/>
      <c r="D113" s="34"/>
      <c r="E113" s="18"/>
      <c r="F113" s="17"/>
      <c r="H113" s="31"/>
    </row>
    <row r="114" spans="2:8" s="15" customFormat="1" ht="15" customHeight="1" x14ac:dyDescent="0.4">
      <c r="B114" s="23"/>
      <c r="C114" s="23"/>
      <c r="D114" s="34"/>
      <c r="E114" s="18"/>
      <c r="F114" s="17"/>
      <c r="H114" s="31"/>
    </row>
    <row r="115" spans="2:8" s="15" customFormat="1" ht="15" customHeight="1" x14ac:dyDescent="0.4">
      <c r="B115" s="23"/>
      <c r="C115" s="23"/>
      <c r="D115" s="34"/>
      <c r="E115" s="18"/>
      <c r="F115" s="17"/>
      <c r="H115" s="31"/>
    </row>
    <row r="116" spans="2:8" s="15" customFormat="1" ht="15" customHeight="1" x14ac:dyDescent="0.4">
      <c r="B116" s="23"/>
      <c r="C116" s="23"/>
      <c r="D116" s="34"/>
      <c r="E116" s="18"/>
      <c r="F116" s="17"/>
      <c r="H116" s="31"/>
    </row>
    <row r="117" spans="2:8" s="15" customFormat="1" ht="15" customHeight="1" x14ac:dyDescent="0.4">
      <c r="B117" s="23"/>
      <c r="C117" s="23"/>
      <c r="D117" s="34"/>
      <c r="E117" s="18"/>
      <c r="F117" s="17"/>
      <c r="H117" s="31"/>
    </row>
    <row r="118" spans="2:8" s="15" customFormat="1" ht="15" customHeight="1" x14ac:dyDescent="0.4">
      <c r="B118" s="23"/>
      <c r="C118" s="23"/>
      <c r="D118" s="34"/>
      <c r="E118" s="18"/>
      <c r="F118" s="17"/>
      <c r="H118" s="31"/>
    </row>
    <row r="119" spans="2:8" s="15" customFormat="1" ht="15" customHeight="1" x14ac:dyDescent="0.4">
      <c r="B119" s="23"/>
      <c r="C119" s="23"/>
      <c r="D119" s="34"/>
      <c r="E119" s="18"/>
      <c r="F119" s="17"/>
      <c r="H119" s="31"/>
    </row>
    <row r="120" spans="2:8" s="15" customFormat="1" ht="15" customHeight="1" x14ac:dyDescent="0.4">
      <c r="B120" s="23"/>
      <c r="C120" s="23"/>
      <c r="D120" s="34"/>
      <c r="E120" s="18"/>
      <c r="F120" s="17"/>
      <c r="H120" s="31"/>
    </row>
    <row r="121" spans="2:8" s="15" customFormat="1" ht="15" customHeight="1" x14ac:dyDescent="0.4">
      <c r="B121" s="23"/>
      <c r="C121" s="23"/>
      <c r="D121" s="34"/>
      <c r="E121" s="18"/>
      <c r="F121" s="17"/>
      <c r="H121" s="31"/>
    </row>
    <row r="122" spans="2:8" s="15" customFormat="1" ht="15" customHeight="1" x14ac:dyDescent="0.4">
      <c r="B122" s="23"/>
      <c r="C122" s="23"/>
      <c r="D122" s="34"/>
      <c r="E122" s="18"/>
      <c r="F122" s="17"/>
      <c r="H122" s="31"/>
    </row>
    <row r="123" spans="2:8" s="15" customFormat="1" ht="15" customHeight="1" x14ac:dyDescent="0.4">
      <c r="B123" s="23"/>
      <c r="C123" s="23"/>
      <c r="D123" s="34"/>
      <c r="E123" s="18"/>
      <c r="F123" s="17"/>
      <c r="H123" s="31"/>
    </row>
    <row r="124" spans="2:8" s="15" customFormat="1" ht="15" customHeight="1" x14ac:dyDescent="0.4">
      <c r="B124" s="23"/>
      <c r="C124" s="23"/>
      <c r="D124" s="34"/>
      <c r="E124" s="18"/>
      <c r="F124" s="17"/>
      <c r="H124" s="31"/>
    </row>
    <row r="125" spans="2:8" s="15" customFormat="1" ht="15" customHeight="1" x14ac:dyDescent="0.4">
      <c r="B125" s="23"/>
      <c r="C125" s="23"/>
      <c r="D125" s="34"/>
      <c r="E125" s="18"/>
      <c r="F125" s="17"/>
      <c r="H125" s="31"/>
    </row>
    <row r="126" spans="2:8" s="15" customFormat="1" ht="15" customHeight="1" x14ac:dyDescent="0.4">
      <c r="B126" s="23"/>
      <c r="C126" s="23"/>
      <c r="D126" s="34"/>
      <c r="E126" s="18"/>
      <c r="F126" s="17"/>
      <c r="H126" s="31"/>
    </row>
    <row r="127" spans="2:8" s="15" customFormat="1" ht="15" customHeight="1" x14ac:dyDescent="0.4">
      <c r="B127" s="23"/>
      <c r="C127" s="23"/>
      <c r="D127" s="34"/>
      <c r="E127" s="18"/>
      <c r="F127" s="17"/>
      <c r="H127" s="31"/>
    </row>
    <row r="128" spans="2:8" s="15" customFormat="1" ht="15" customHeight="1" x14ac:dyDescent="0.4">
      <c r="B128" s="23"/>
      <c r="C128" s="23"/>
      <c r="D128" s="34"/>
      <c r="E128" s="18"/>
      <c r="F128" s="17"/>
      <c r="H128" s="31"/>
    </row>
    <row r="129" spans="1:16" s="15" customFormat="1" ht="15" customHeight="1" x14ac:dyDescent="0.4">
      <c r="B129" s="23"/>
      <c r="C129" s="23"/>
      <c r="D129" s="34"/>
      <c r="E129" s="18"/>
      <c r="F129" s="17"/>
      <c r="H129" s="31"/>
    </row>
    <row r="130" spans="1:16" s="15" customFormat="1" ht="15" customHeight="1" x14ac:dyDescent="0.4">
      <c r="B130" s="23"/>
      <c r="C130" s="23"/>
      <c r="D130" s="34"/>
      <c r="E130" s="18"/>
      <c r="F130" s="17"/>
      <c r="H130" s="31"/>
    </row>
    <row r="131" spans="1:16" s="15" customFormat="1" ht="15" customHeight="1" x14ac:dyDescent="0.4">
      <c r="B131" s="23"/>
      <c r="C131" s="23"/>
      <c r="D131" s="34"/>
      <c r="E131" s="18"/>
      <c r="F131" s="17"/>
      <c r="H131" s="31"/>
    </row>
    <row r="132" spans="1:16" s="15" customFormat="1" ht="15" customHeight="1" x14ac:dyDescent="0.4">
      <c r="B132" s="23"/>
      <c r="C132" s="23"/>
      <c r="D132" s="34"/>
      <c r="E132" s="18"/>
      <c r="F132" s="17"/>
      <c r="H132" s="31"/>
    </row>
    <row r="133" spans="1:16" s="15" customFormat="1" ht="15" customHeight="1" x14ac:dyDescent="0.4">
      <c r="B133" s="23"/>
      <c r="C133" s="23"/>
      <c r="D133" s="34"/>
      <c r="E133" s="18"/>
      <c r="F133" s="17"/>
      <c r="H133" s="31"/>
    </row>
    <row r="134" spans="1:16" s="15" customFormat="1" ht="15" customHeight="1" x14ac:dyDescent="0.4">
      <c r="B134" s="23"/>
      <c r="C134" s="23"/>
      <c r="D134" s="34"/>
      <c r="E134" s="18"/>
      <c r="F134" s="17"/>
      <c r="H134" s="31"/>
    </row>
    <row r="135" spans="1:16" s="15" customFormat="1" ht="15" customHeight="1" x14ac:dyDescent="0.4">
      <c r="B135" s="23"/>
      <c r="C135" s="23"/>
      <c r="D135" s="34"/>
      <c r="E135" s="18"/>
      <c r="F135" s="17"/>
      <c r="H135" s="31"/>
    </row>
    <row r="136" spans="1:16" s="15" customFormat="1" ht="15" customHeight="1" x14ac:dyDescent="0.4">
      <c r="B136" s="23"/>
      <c r="C136" s="23"/>
      <c r="D136" s="34"/>
      <c r="E136" s="18"/>
      <c r="F136" s="17"/>
    </row>
    <row r="137" spans="1:16" s="15" customFormat="1" ht="15" customHeight="1" x14ac:dyDescent="0.4">
      <c r="B137" s="23"/>
      <c r="C137" s="23"/>
      <c r="D137" s="34"/>
      <c r="E137" s="18"/>
      <c r="F137" s="17"/>
    </row>
    <row r="138" spans="1:16" s="15" customFormat="1" ht="15" customHeight="1" x14ac:dyDescent="0.4">
      <c r="B138" s="23"/>
      <c r="C138" s="23"/>
      <c r="D138" s="34"/>
      <c r="E138" s="18"/>
      <c r="F138" s="17"/>
    </row>
    <row r="139" spans="1:16" s="15" customFormat="1" ht="15" customHeight="1" x14ac:dyDescent="0.4">
      <c r="B139" s="23"/>
      <c r="C139" s="23"/>
      <c r="D139" s="34"/>
      <c r="E139" s="18"/>
      <c r="F139" s="17"/>
    </row>
    <row r="140" spans="1:16" s="15" customFormat="1" ht="25.15" customHeight="1" x14ac:dyDescent="0.4">
      <c r="A140" s="90" t="s">
        <v>82</v>
      </c>
      <c r="B140" s="90"/>
      <c r="C140" s="90"/>
      <c r="D140" s="90"/>
      <c r="E140" s="90"/>
      <c r="F140" s="90"/>
      <c r="G140" s="5"/>
    </row>
    <row r="141" spans="1:16" s="15" customFormat="1" ht="15" customHeight="1" x14ac:dyDescent="0.4">
      <c r="B141" s="122" t="s">
        <v>133</v>
      </c>
      <c r="C141" s="123"/>
      <c r="D141" s="40"/>
      <c r="E141" s="41" t="s">
        <v>99</v>
      </c>
      <c r="F141" s="42"/>
      <c r="H141" s="43" t="s">
        <v>157</v>
      </c>
    </row>
    <row r="142" spans="1:16" s="15" customFormat="1" ht="15" customHeight="1" x14ac:dyDescent="0.4">
      <c r="B142" s="124" t="s">
        <v>149</v>
      </c>
      <c r="C142" s="44" t="s">
        <v>7</v>
      </c>
      <c r="D142" s="45"/>
      <c r="E142" s="41" t="s">
        <v>105</v>
      </c>
      <c r="F142" s="17"/>
      <c r="H142" s="17"/>
      <c r="K142" s="84" t="s">
        <v>176</v>
      </c>
      <c r="L142" s="150" t="s">
        <v>94</v>
      </c>
    </row>
    <row r="143" spans="1:16" s="15" customFormat="1" ht="15" customHeight="1" thickBot="1" x14ac:dyDescent="0.45">
      <c r="B143" s="105"/>
      <c r="C143" s="46" t="s">
        <v>8</v>
      </c>
      <c r="D143" s="22"/>
      <c r="E143" s="41" t="s">
        <v>106</v>
      </c>
      <c r="F143" s="17"/>
      <c r="H143" s="23"/>
      <c r="P143" s="23"/>
    </row>
    <row r="144" spans="1:16" s="15" customFormat="1" ht="15" customHeight="1" thickTop="1" x14ac:dyDescent="0.4">
      <c r="D144" s="125" t="str">
        <f>IF(OR($D$45="",$D$45="診療所向け"),"",IF($D$142&gt;6,"　　↑「医師個人向け」 の場合、損害賠償は１～６から選択ください！",""))</f>
        <v/>
      </c>
      <c r="E144" s="125"/>
      <c r="F144" s="125"/>
      <c r="H144" s="23"/>
      <c r="P144" s="23"/>
    </row>
    <row r="145" spans="2:16" s="15" customFormat="1" ht="15" customHeight="1" x14ac:dyDescent="0.4">
      <c r="E145" s="41"/>
      <c r="F145" s="17"/>
      <c r="H145" s="31" t="s">
        <v>59</v>
      </c>
      <c r="P145" s="31" t="s">
        <v>59</v>
      </c>
    </row>
    <row r="146" spans="2:16" s="15" customFormat="1" ht="15" customHeight="1" x14ac:dyDescent="0.4">
      <c r="F146" s="17"/>
    </row>
    <row r="147" spans="2:16" s="15" customFormat="1" ht="15" customHeight="1" x14ac:dyDescent="0.4">
      <c r="B147" s="104" t="s">
        <v>81</v>
      </c>
      <c r="C147" s="28" t="s">
        <v>7</v>
      </c>
      <c r="D147" s="47" t="str">
        <f>IF(D45="","",IF(D45="医師個人向け",IF(D142="","",IF(D86="医科",VLOOKUP(D141,医師個人!A4:G16,D142+1,0),VLOOKUP(D141,歯科医師個人!A4:G16,D142+1,0))),IF(D142="","",IF(D86="医科",VLOOKUP(D141,一般診療所!A1:I16,D142+1,0),VLOOKUP(D141,歯科診療所!A1:I16,D142+1,0)))))</f>
        <v/>
      </c>
      <c r="E147" s="41" t="s">
        <v>101</v>
      </c>
      <c r="F147" s="41"/>
    </row>
    <row r="148" spans="2:16" s="15" customFormat="1" ht="15" customHeight="1" x14ac:dyDescent="0.4">
      <c r="B148" s="104"/>
      <c r="C148" s="30" t="s">
        <v>8</v>
      </c>
      <c r="D148" s="48" t="str">
        <f>IF(D45="","",IF(D45="医師個人向け",IF(D143="","",IF(D86="医科",VLOOKUP(D141,医師個人!A19:D31,VLOOKUP(D143,医師個人!A33:B36,2,0)+1,0),VLOOKUP(D141,歯科医師個人!A19:D31,VLOOKUP(D143,歯科医師個人!A33:B36,2,0)+1,0))),IF(D143="","",IF(D143="","",IF(D86="医科",VLOOKUP(D141,一般診療所!A19:D31,VLOOKUP(D143,一般診療所!A33:B36,2,0)+1,0),VLOOKUP(D141,歯科診療所!A19:D31,VLOOKUP(D143,歯科診療所!A33:B36,2,0)+1,0))))))</f>
        <v/>
      </c>
      <c r="E148" s="41" t="s">
        <v>100</v>
      </c>
      <c r="F148" s="41"/>
    </row>
    <row r="149" spans="2:16" s="15" customFormat="1" ht="15" customHeight="1" thickBot="1" x14ac:dyDescent="0.45">
      <c r="B149" s="105"/>
      <c r="C149" s="49" t="s">
        <v>9</v>
      </c>
      <c r="D149" s="50" t="str">
        <f>IF(D148="","",D147+D148)</f>
        <v/>
      </c>
      <c r="E149" s="41" t="s">
        <v>100</v>
      </c>
      <c r="F149" s="41"/>
    </row>
    <row r="150" spans="2:16" s="15" customFormat="1" ht="15" customHeight="1" thickTop="1" x14ac:dyDescent="0.4"/>
    <row r="151" spans="2:16" s="15" customFormat="1" ht="15" customHeight="1" x14ac:dyDescent="0.4"/>
    <row r="152" spans="2:16" s="15" customFormat="1" ht="15" customHeight="1" x14ac:dyDescent="0.4"/>
    <row r="153" spans="2:16" s="15" customFormat="1" ht="15" customHeight="1" x14ac:dyDescent="0.4"/>
    <row r="154" spans="2:16" s="15" customFormat="1" ht="15" customHeight="1" x14ac:dyDescent="0.4"/>
    <row r="155" spans="2:16" s="15" customFormat="1" ht="15" customHeight="1" x14ac:dyDescent="0.4"/>
    <row r="156" spans="2:16" s="15" customFormat="1" ht="15" customHeight="1" x14ac:dyDescent="0.4"/>
    <row r="157" spans="2:16" s="15" customFormat="1" ht="15" customHeight="1" x14ac:dyDescent="0.4"/>
    <row r="158" spans="2:16" s="15" customFormat="1" ht="15" customHeight="1" x14ac:dyDescent="0.4"/>
    <row r="159" spans="2:16" s="15" customFormat="1" ht="15" customHeight="1" x14ac:dyDescent="0.4"/>
    <row r="160" spans="2:16" s="15" customFormat="1" ht="15" customHeight="1" x14ac:dyDescent="0.4"/>
    <row r="161" spans="11:11" s="15" customFormat="1" ht="15" customHeight="1" x14ac:dyDescent="0.4">
      <c r="K161" s="15" t="s">
        <v>134</v>
      </c>
    </row>
    <row r="162" spans="11:11" s="15" customFormat="1" ht="15" customHeight="1" x14ac:dyDescent="0.4"/>
    <row r="163" spans="11:11" s="15" customFormat="1" ht="15" customHeight="1" x14ac:dyDescent="0.4"/>
    <row r="164" spans="11:11" s="15" customFormat="1" ht="15" customHeight="1" x14ac:dyDescent="0.4"/>
    <row r="165" spans="11:11" s="15" customFormat="1" ht="15" customHeight="1" x14ac:dyDescent="0.4"/>
    <row r="166" spans="11:11" s="15" customFormat="1" ht="15" customHeight="1" x14ac:dyDescent="0.4"/>
    <row r="167" spans="11:11" s="15" customFormat="1" ht="15" customHeight="1" x14ac:dyDescent="0.4"/>
    <row r="168" spans="11:11" s="15" customFormat="1" ht="15" customHeight="1" x14ac:dyDescent="0.4"/>
    <row r="169" spans="11:11" s="15" customFormat="1" ht="15" customHeight="1" x14ac:dyDescent="0.4"/>
    <row r="170" spans="11:11" s="15" customFormat="1" ht="15" customHeight="1" x14ac:dyDescent="0.4"/>
    <row r="171" spans="11:11" s="15" customFormat="1" ht="15" customHeight="1" x14ac:dyDescent="0.4"/>
    <row r="172" spans="11:11" s="15" customFormat="1" ht="15" customHeight="1" x14ac:dyDescent="0.4"/>
    <row r="173" spans="11:11" s="15" customFormat="1" ht="15" customHeight="1" x14ac:dyDescent="0.4"/>
    <row r="174" spans="11:11" s="15" customFormat="1" ht="15" customHeight="1" x14ac:dyDescent="0.4"/>
    <row r="175" spans="11:11" s="15" customFormat="1" ht="15" customHeight="1" x14ac:dyDescent="0.4"/>
    <row r="176" spans="11:11" s="15" customFormat="1" ht="15" customHeight="1" x14ac:dyDescent="0.4"/>
    <row r="177" spans="1:9" s="15" customFormat="1" ht="15" customHeight="1" x14ac:dyDescent="0.4"/>
    <row r="178" spans="1:9" s="15" customFormat="1" ht="15" customHeight="1" x14ac:dyDescent="0.4"/>
    <row r="179" spans="1:9" s="15" customFormat="1" ht="15" customHeight="1" x14ac:dyDescent="0.4"/>
    <row r="180" spans="1:9" s="15" customFormat="1" ht="15" customHeight="1" x14ac:dyDescent="0.4"/>
    <row r="181" spans="1:9" s="15" customFormat="1" ht="15" customHeight="1" x14ac:dyDescent="0.4"/>
    <row r="182" spans="1:9" s="15" customFormat="1" ht="25.15" customHeight="1" x14ac:dyDescent="0.4"/>
    <row r="183" spans="1:9" s="15" customFormat="1" ht="15" customHeight="1" x14ac:dyDescent="0.4"/>
    <row r="184" spans="1:9" s="15" customFormat="1" ht="25.15" customHeight="1" x14ac:dyDescent="0.4">
      <c r="A184" s="90" t="s">
        <v>150</v>
      </c>
      <c r="B184" s="90"/>
      <c r="C184" s="90"/>
      <c r="D184" s="90"/>
      <c r="E184" s="90"/>
      <c r="F184" s="90"/>
      <c r="G184" s="5"/>
    </row>
    <row r="185" spans="1:9" s="15" customFormat="1" ht="15" customHeight="1" thickBot="1" x14ac:dyDescent="0.45">
      <c r="B185" s="92" t="s">
        <v>151</v>
      </c>
      <c r="C185" s="103"/>
      <c r="D185" s="22"/>
      <c r="E185" s="17" t="s">
        <v>86</v>
      </c>
      <c r="F185" s="17"/>
    </row>
    <row r="186" spans="1:9" s="15" customFormat="1" ht="15" customHeight="1" thickTop="1" x14ac:dyDescent="0.4"/>
    <row r="187" spans="1:9" s="15" customFormat="1" ht="15" customHeight="1" x14ac:dyDescent="0.4">
      <c r="B187" s="126" t="s">
        <v>152</v>
      </c>
      <c r="C187" s="126"/>
      <c r="D187" s="126"/>
      <c r="E187" s="126"/>
      <c r="F187" s="126"/>
      <c r="H187" s="5"/>
      <c r="I187" s="5"/>
    </row>
    <row r="188" spans="1:9" s="15" customFormat="1" ht="15" customHeight="1" x14ac:dyDescent="0.4">
      <c r="B188" s="127" t="s">
        <v>135</v>
      </c>
      <c r="C188" s="128"/>
      <c r="D188" s="51"/>
      <c r="E188" s="51"/>
      <c r="F188" s="51"/>
    </row>
    <row r="189" spans="1:9" s="15" customFormat="1" ht="15" customHeight="1" x14ac:dyDescent="0.4">
      <c r="B189" s="110" t="s">
        <v>160</v>
      </c>
      <c r="C189" s="110"/>
      <c r="D189" s="110"/>
      <c r="E189" s="110"/>
      <c r="F189" s="110"/>
    </row>
    <row r="190" spans="1:9" s="15" customFormat="1" ht="15" customHeight="1" x14ac:dyDescent="0.4">
      <c r="B190" s="110" t="s">
        <v>112</v>
      </c>
      <c r="C190" s="110"/>
      <c r="D190" s="110"/>
      <c r="E190" s="110"/>
      <c r="F190" s="110"/>
    </row>
    <row r="191" spans="1:9" s="15" customFormat="1" ht="15" customHeight="1" x14ac:dyDescent="0.4">
      <c r="B191" s="110" t="s">
        <v>85</v>
      </c>
      <c r="C191" s="110"/>
      <c r="D191" s="110"/>
      <c r="E191" s="110"/>
      <c r="F191" s="110"/>
    </row>
    <row r="192" spans="1:9" s="15" customFormat="1" ht="15" customHeight="1" x14ac:dyDescent="0.4">
      <c r="B192" s="20"/>
      <c r="C192" s="5"/>
      <c r="D192" s="5"/>
      <c r="E192" s="5"/>
      <c r="F192" s="5"/>
    </row>
    <row r="193" spans="1:25" s="5" customFormat="1" x14ac:dyDescent="0.4">
      <c r="A193" s="15"/>
      <c r="B193" s="15" t="s">
        <v>159</v>
      </c>
      <c r="C193" s="15"/>
      <c r="D193" s="15"/>
      <c r="E193" s="52"/>
      <c r="F193" s="15"/>
      <c r="G193" s="15"/>
      <c r="H193" s="15"/>
      <c r="I193" s="15"/>
      <c r="J193" s="15"/>
      <c r="K193" s="15"/>
      <c r="L193" s="15"/>
      <c r="M193" s="15"/>
      <c r="N193" s="15"/>
      <c r="O193" s="15"/>
      <c r="P193" s="15"/>
      <c r="Q193" s="15"/>
      <c r="R193" s="15"/>
      <c r="S193" s="15"/>
      <c r="T193" s="15"/>
      <c r="U193" s="15"/>
      <c r="V193" s="15"/>
      <c r="W193" s="15"/>
      <c r="X193" s="15"/>
      <c r="Y193" s="15"/>
    </row>
    <row r="194" spans="1:25" s="5" customFormat="1" x14ac:dyDescent="0.4">
      <c r="A194" s="15"/>
      <c r="B194" s="15" t="s">
        <v>113</v>
      </c>
      <c r="C194" s="15"/>
      <c r="D194" s="15"/>
      <c r="E194" s="52"/>
      <c r="F194" s="15"/>
      <c r="G194" s="15"/>
      <c r="H194" s="15"/>
      <c r="I194" s="15"/>
      <c r="J194" s="15"/>
      <c r="K194" s="15"/>
      <c r="L194" s="15"/>
      <c r="M194" s="15"/>
      <c r="N194" s="15"/>
      <c r="O194" s="15"/>
      <c r="P194" s="15"/>
      <c r="Q194" s="15"/>
      <c r="R194" s="15"/>
      <c r="S194" s="15"/>
      <c r="T194" s="15"/>
      <c r="U194" s="15"/>
      <c r="V194" s="15"/>
      <c r="W194" s="15"/>
      <c r="X194" s="15"/>
      <c r="Y194" s="15"/>
    </row>
    <row r="195" spans="1:25" s="5" customFormat="1" x14ac:dyDescent="0.4">
      <c r="A195" s="15"/>
      <c r="B195" s="15" t="s">
        <v>165</v>
      </c>
      <c r="C195" s="15"/>
      <c r="D195" s="15"/>
      <c r="E195" s="52"/>
      <c r="F195" s="15"/>
      <c r="G195" s="15"/>
      <c r="H195" s="15"/>
      <c r="I195" s="15"/>
      <c r="J195" s="15"/>
      <c r="K195" s="15"/>
      <c r="L195" s="15"/>
      <c r="M195" s="15"/>
      <c r="N195" s="15"/>
      <c r="O195" s="15"/>
      <c r="P195" s="15"/>
      <c r="Q195" s="15"/>
      <c r="R195" s="15"/>
      <c r="S195" s="15"/>
      <c r="T195" s="15"/>
      <c r="U195" s="15"/>
      <c r="V195" s="15"/>
      <c r="W195" s="15"/>
      <c r="X195" s="15"/>
      <c r="Y195" s="15"/>
    </row>
    <row r="196" spans="1:25" s="5" customFormat="1" x14ac:dyDescent="0.4">
      <c r="A196" s="15"/>
      <c r="B196" s="15" t="s">
        <v>114</v>
      </c>
      <c r="C196" s="15"/>
      <c r="D196" s="15"/>
      <c r="E196" s="52"/>
      <c r="F196" s="15"/>
      <c r="G196" s="15"/>
      <c r="H196" s="15"/>
      <c r="I196" s="15"/>
      <c r="J196" s="15"/>
      <c r="K196" s="15"/>
      <c r="L196" s="15"/>
      <c r="M196" s="15"/>
      <c r="N196" s="15"/>
      <c r="O196" s="15"/>
      <c r="P196" s="15"/>
      <c r="Q196" s="15"/>
      <c r="R196" s="15"/>
      <c r="S196" s="15"/>
      <c r="T196" s="15"/>
      <c r="U196" s="15"/>
      <c r="V196" s="15"/>
      <c r="W196" s="15"/>
      <c r="X196" s="15"/>
      <c r="Y196" s="15"/>
    </row>
    <row r="197" spans="1:25" s="5" customFormat="1" x14ac:dyDescent="0.4">
      <c r="A197" s="15"/>
      <c r="B197" s="53" t="s">
        <v>166</v>
      </c>
      <c r="C197" s="53"/>
      <c r="D197" s="53"/>
      <c r="E197" s="54"/>
      <c r="F197" s="53"/>
      <c r="G197" s="15"/>
      <c r="H197" s="15"/>
      <c r="I197" s="15"/>
      <c r="J197" s="15"/>
      <c r="K197" s="15"/>
      <c r="L197" s="15"/>
      <c r="M197" s="15"/>
      <c r="N197" s="15"/>
      <c r="O197" s="15"/>
      <c r="P197" s="15"/>
      <c r="Q197" s="15"/>
      <c r="R197" s="15"/>
      <c r="S197" s="15"/>
      <c r="T197" s="15"/>
      <c r="U197" s="15"/>
      <c r="V197" s="15"/>
      <c r="W197" s="15"/>
      <c r="X197" s="15"/>
      <c r="Y197" s="15"/>
    </row>
    <row r="198" spans="1:25" s="5" customFormat="1" ht="15" customHeight="1" x14ac:dyDescent="0.4">
      <c r="A198" s="15"/>
      <c r="B198" s="109" t="s">
        <v>167</v>
      </c>
      <c r="C198" s="109"/>
      <c r="D198" s="109"/>
      <c r="E198" s="109"/>
      <c r="F198" s="109"/>
      <c r="G198" s="15"/>
      <c r="H198" s="15"/>
      <c r="I198" s="15"/>
      <c r="J198" s="15"/>
      <c r="K198" s="15"/>
      <c r="L198" s="15"/>
      <c r="M198" s="15"/>
      <c r="N198" s="15"/>
      <c r="O198" s="15"/>
      <c r="P198" s="15"/>
      <c r="Q198" s="15"/>
      <c r="R198" s="15"/>
      <c r="S198" s="15"/>
      <c r="T198" s="15"/>
      <c r="U198" s="15"/>
      <c r="V198" s="15"/>
      <c r="W198" s="15"/>
    </row>
    <row r="199" spans="1:25" s="5" customFormat="1" x14ac:dyDescent="0.4">
      <c r="H199" s="15"/>
      <c r="I199" s="15"/>
      <c r="J199" s="15"/>
      <c r="K199" s="15"/>
      <c r="L199" s="15"/>
      <c r="M199" s="15"/>
      <c r="N199" s="15"/>
      <c r="O199" s="15"/>
      <c r="P199" s="15"/>
      <c r="Q199" s="15"/>
      <c r="R199" s="15"/>
      <c r="S199" s="15"/>
      <c r="T199" s="15"/>
      <c r="U199" s="15"/>
      <c r="V199" s="15"/>
      <c r="W199" s="15"/>
    </row>
    <row r="200" spans="1:25" s="5" customFormat="1" x14ac:dyDescent="0.4">
      <c r="H200" s="15"/>
      <c r="I200" s="15"/>
      <c r="J200" s="15"/>
      <c r="K200" s="15"/>
      <c r="L200" s="15"/>
      <c r="M200" s="15"/>
      <c r="N200" s="15"/>
      <c r="O200" s="15"/>
      <c r="P200" s="15"/>
      <c r="Q200" s="15"/>
      <c r="R200" s="15"/>
      <c r="S200" s="15"/>
      <c r="T200" s="15"/>
      <c r="U200" s="15"/>
      <c r="V200" s="15"/>
      <c r="W200" s="15"/>
    </row>
    <row r="201" spans="1:25" s="5" customFormat="1" x14ac:dyDescent="0.4">
      <c r="H201" s="15"/>
      <c r="I201" s="15"/>
      <c r="J201" s="15"/>
      <c r="K201" s="15"/>
      <c r="L201" s="15"/>
      <c r="M201" s="15"/>
      <c r="N201" s="15"/>
      <c r="O201" s="15"/>
      <c r="P201" s="15"/>
      <c r="Q201" s="15"/>
      <c r="R201" s="15"/>
      <c r="S201" s="15"/>
      <c r="T201" s="15"/>
      <c r="U201" s="15"/>
      <c r="V201" s="15"/>
      <c r="W201" s="15"/>
    </row>
    <row r="202" spans="1:25" s="5" customFormat="1" x14ac:dyDescent="0.4">
      <c r="J202" s="15"/>
      <c r="K202" s="15"/>
      <c r="L202" s="15"/>
      <c r="M202" s="15"/>
      <c r="N202" s="15"/>
      <c r="O202" s="15"/>
      <c r="P202" s="15"/>
      <c r="Q202" s="15"/>
      <c r="R202" s="15"/>
      <c r="S202" s="15"/>
      <c r="T202" s="15"/>
      <c r="U202" s="15"/>
      <c r="V202" s="15"/>
      <c r="W202" s="15"/>
    </row>
    <row r="203" spans="1:25" s="5" customFormat="1" x14ac:dyDescent="0.4"/>
    <row r="204" spans="1:25" s="5" customFormat="1" x14ac:dyDescent="0.4"/>
    <row r="205" spans="1:25" s="5" customFormat="1" x14ac:dyDescent="0.4"/>
    <row r="206" spans="1:25" s="5" customFormat="1" x14ac:dyDescent="0.4"/>
    <row r="207" spans="1:25" s="5" customFormat="1" x14ac:dyDescent="0.4"/>
    <row r="208" spans="1:25" s="5" customFormat="1" x14ac:dyDescent="0.4"/>
    <row r="209" s="5" customFormat="1" x14ac:dyDescent="0.4"/>
    <row r="210" s="5" customFormat="1" x14ac:dyDescent="0.4"/>
    <row r="211" s="5" customFormat="1" x14ac:dyDescent="0.4"/>
    <row r="212" s="5" customFormat="1" x14ac:dyDescent="0.4"/>
    <row r="213" s="5" customFormat="1" x14ac:dyDescent="0.4"/>
    <row r="214" s="5" customFormat="1" x14ac:dyDescent="0.4"/>
    <row r="215" s="5" customFormat="1" x14ac:dyDescent="0.4"/>
    <row r="216" s="5" customFormat="1" x14ac:dyDescent="0.4"/>
    <row r="217" s="5" customFormat="1" x14ac:dyDescent="0.4"/>
    <row r="218" s="5" customFormat="1" x14ac:dyDescent="0.4"/>
    <row r="219" s="5" customFormat="1" x14ac:dyDescent="0.4"/>
    <row r="220" s="5" customFormat="1" x14ac:dyDescent="0.4"/>
    <row r="221" s="5" customFormat="1" x14ac:dyDescent="0.4"/>
    <row r="222" s="5" customFormat="1" x14ac:dyDescent="0.4"/>
    <row r="223" s="5" customFormat="1" x14ac:dyDescent="0.4"/>
    <row r="224" s="5" customFormat="1" x14ac:dyDescent="0.4"/>
    <row r="225" spans="1:25" s="5" customFormat="1" x14ac:dyDescent="0.4"/>
    <row r="226" spans="1:25" s="5" customFormat="1" x14ac:dyDescent="0.4"/>
    <row r="227" spans="1:25" s="5" customFormat="1" x14ac:dyDescent="0.4"/>
    <row r="228" spans="1:25" s="5" customFormat="1" x14ac:dyDescent="0.4"/>
    <row r="229" spans="1:25" s="5" customFormat="1" x14ac:dyDescent="0.4"/>
    <row r="230" spans="1:25" s="5" customFormat="1" x14ac:dyDescent="0.4"/>
    <row r="231" spans="1:25" s="15" customFormat="1" ht="15" customHeight="1" x14ac:dyDescent="0.4">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s="15" customFormat="1" ht="15" customHeight="1" x14ac:dyDescent="0.4">
      <c r="A232" s="5"/>
      <c r="B232" s="5"/>
      <c r="C232" s="5"/>
      <c r="D232" s="5"/>
      <c r="E232" s="5"/>
      <c r="F232" s="5"/>
      <c r="G232" s="5"/>
      <c r="H232" s="5"/>
      <c r="I232" s="5"/>
      <c r="J232" s="5"/>
      <c r="K232" s="5"/>
      <c r="L232" s="5"/>
      <c r="M232" s="5"/>
      <c r="N232" s="5"/>
      <c r="O232" s="5"/>
      <c r="P232" s="5"/>
      <c r="Q232" s="5"/>
      <c r="R232" s="5"/>
      <c r="S232" s="5"/>
      <c r="T232" s="5"/>
      <c r="U232" s="5"/>
      <c r="V232" s="5"/>
      <c r="W232" s="5"/>
    </row>
    <row r="233" spans="1:25" s="5" customFormat="1" ht="25.15" customHeight="1" x14ac:dyDescent="0.4">
      <c r="A233" s="90" t="s">
        <v>95</v>
      </c>
      <c r="B233" s="90"/>
      <c r="C233" s="90"/>
      <c r="D233" s="90"/>
      <c r="E233" s="90"/>
      <c r="F233" s="90"/>
      <c r="X233" s="15"/>
      <c r="Y233" s="15"/>
    </row>
    <row r="234" spans="1:25" s="15" customFormat="1" ht="15" customHeight="1" thickBot="1" x14ac:dyDescent="0.45">
      <c r="A234" s="55"/>
      <c r="B234" s="92" t="s">
        <v>136</v>
      </c>
      <c r="C234" s="103"/>
      <c r="D234" s="101" t="str">
        <f>IF(D7="","",D7)</f>
        <v/>
      </c>
      <c r="E234" s="102"/>
      <c r="F234" s="56" t="s">
        <v>153</v>
      </c>
      <c r="G234" s="55"/>
      <c r="H234" s="55"/>
      <c r="I234" s="57"/>
      <c r="J234" s="5"/>
      <c r="K234" s="5"/>
      <c r="L234" s="5"/>
      <c r="M234" s="5"/>
      <c r="N234" s="5"/>
      <c r="O234" s="5"/>
      <c r="P234" s="5"/>
      <c r="Q234" s="5"/>
      <c r="R234" s="5"/>
      <c r="S234" s="5"/>
      <c r="T234" s="5"/>
      <c r="U234" s="5"/>
      <c r="V234" s="5"/>
      <c r="W234" s="5"/>
      <c r="X234" s="5"/>
      <c r="Y234" s="5"/>
    </row>
    <row r="235" spans="1:25" s="5" customFormat="1" ht="18.75" thickTop="1" x14ac:dyDescent="0.4">
      <c r="A235" s="6"/>
      <c r="B235" s="6"/>
      <c r="C235" s="6"/>
      <c r="D235" s="6"/>
      <c r="E235" s="6"/>
      <c r="F235" s="6"/>
      <c r="G235" s="6"/>
      <c r="H235" s="6"/>
      <c r="I235" s="58"/>
      <c r="X235" s="15"/>
      <c r="Y235" s="15"/>
    </row>
    <row r="236" spans="1:25" s="15" customFormat="1" ht="15" customHeight="1" thickBot="1" x14ac:dyDescent="0.45">
      <c r="B236" s="92" t="s">
        <v>93</v>
      </c>
      <c r="C236" s="103"/>
      <c r="D236" s="59" t="str">
        <f>IF(D45="","",D45)</f>
        <v/>
      </c>
      <c r="E236" s="17" t="s">
        <v>92</v>
      </c>
      <c r="F236" s="17"/>
      <c r="I236" s="60"/>
      <c r="J236" s="5"/>
      <c r="K236" s="5"/>
      <c r="L236" s="5"/>
      <c r="M236" s="5"/>
      <c r="N236" s="5"/>
      <c r="O236" s="5"/>
      <c r="P236" s="5"/>
      <c r="Q236" s="5"/>
      <c r="R236" s="5"/>
      <c r="S236" s="5"/>
      <c r="T236" s="5"/>
      <c r="U236" s="5"/>
      <c r="V236" s="5"/>
      <c r="W236" s="5"/>
      <c r="X236" s="5"/>
      <c r="Y236" s="5"/>
    </row>
    <row r="237" spans="1:25" s="15" customFormat="1" ht="15" customHeight="1" thickTop="1" x14ac:dyDescent="0.4">
      <c r="A237" s="5"/>
      <c r="B237" s="5"/>
      <c r="C237" s="5"/>
      <c r="D237" s="5"/>
      <c r="E237" s="5"/>
      <c r="F237" s="5"/>
      <c r="G237" s="5"/>
      <c r="H237" s="5"/>
      <c r="I237" s="61"/>
    </row>
    <row r="238" spans="1:25" s="15" customFormat="1" ht="15" customHeight="1" thickBot="1" x14ac:dyDescent="0.45">
      <c r="A238" s="55"/>
      <c r="B238" s="92" t="s">
        <v>89</v>
      </c>
      <c r="C238" s="92"/>
      <c r="D238" s="62" t="str">
        <f>IF(D86="","",D86)</f>
        <v/>
      </c>
      <c r="E238" s="63"/>
      <c r="F238" s="63"/>
      <c r="G238" s="55"/>
      <c r="H238" s="55"/>
      <c r="I238" s="57"/>
    </row>
    <row r="239" spans="1:25" s="15" customFormat="1" ht="15" customHeight="1" thickTop="1" x14ac:dyDescent="0.4">
      <c r="A239" s="55"/>
      <c r="B239" s="64"/>
      <c r="C239" s="64"/>
      <c r="D239" s="56"/>
      <c r="E239" s="56"/>
      <c r="F239" s="56"/>
      <c r="G239" s="55"/>
      <c r="H239" s="55"/>
      <c r="I239" s="57"/>
      <c r="J239" s="5"/>
      <c r="K239" s="5"/>
      <c r="L239" s="5"/>
      <c r="M239" s="5"/>
      <c r="N239" s="5"/>
      <c r="O239" s="5"/>
      <c r="P239" s="5"/>
      <c r="Q239" s="5"/>
      <c r="R239" s="5"/>
      <c r="S239" s="5"/>
      <c r="T239" s="5"/>
      <c r="U239" s="5"/>
      <c r="V239" s="5"/>
      <c r="W239" s="5"/>
    </row>
    <row r="240" spans="1:25" s="15" customFormat="1" ht="15" customHeight="1" thickBot="1" x14ac:dyDescent="0.45">
      <c r="A240" s="55"/>
      <c r="B240" s="92" t="s">
        <v>70</v>
      </c>
      <c r="C240" s="103"/>
      <c r="D240" s="101" t="str">
        <f>IF(D88="","",D88)</f>
        <v/>
      </c>
      <c r="E240" s="144"/>
      <c r="F240" s="102"/>
      <c r="G240" s="55"/>
      <c r="H240" s="55"/>
      <c r="I240" s="57"/>
    </row>
    <row r="241" spans="1:25" s="15" customFormat="1" ht="15" customHeight="1" thickTop="1" x14ac:dyDescent="0.4">
      <c r="A241" s="55"/>
      <c r="B241" s="55" t="s">
        <v>109</v>
      </c>
      <c r="C241" s="64"/>
      <c r="D241" s="65"/>
      <c r="E241" s="66"/>
      <c r="F241" s="56"/>
      <c r="G241" s="55"/>
      <c r="H241" s="55"/>
      <c r="I241" s="57"/>
      <c r="J241" s="5"/>
      <c r="K241" s="5"/>
      <c r="L241" s="5"/>
      <c r="M241" s="5"/>
      <c r="N241" s="5"/>
      <c r="O241" s="5"/>
      <c r="P241" s="5"/>
      <c r="Q241" s="5"/>
      <c r="R241" s="5"/>
      <c r="S241" s="5"/>
      <c r="T241" s="5"/>
      <c r="U241" s="5"/>
      <c r="V241" s="5"/>
      <c r="W241" s="5"/>
    </row>
    <row r="242" spans="1:25" s="15" customFormat="1" ht="15" customHeight="1" x14ac:dyDescent="0.4">
      <c r="A242" s="55"/>
      <c r="B242" s="64"/>
      <c r="C242" s="64"/>
      <c r="D242" s="56"/>
      <c r="E242" s="56"/>
      <c r="F242" s="56"/>
      <c r="G242" s="55"/>
      <c r="H242" s="55"/>
      <c r="I242" s="57"/>
    </row>
    <row r="243" spans="1:25" s="15" customFormat="1" ht="15" customHeight="1" thickBot="1" x14ac:dyDescent="0.45">
      <c r="A243" s="55"/>
      <c r="B243" s="92" t="s">
        <v>137</v>
      </c>
      <c r="C243" s="103"/>
      <c r="D243" s="101" t="str">
        <f>IF(D91="","",D91)</f>
        <v/>
      </c>
      <c r="E243" s="102"/>
      <c r="F243" s="56" t="s">
        <v>55</v>
      </c>
      <c r="G243" s="55"/>
      <c r="H243" s="55"/>
      <c r="I243" s="57"/>
    </row>
    <row r="244" spans="1:25" s="15" customFormat="1" ht="15" customHeight="1" thickTop="1" x14ac:dyDescent="0.4">
      <c r="A244" s="55"/>
      <c r="B244" s="64"/>
      <c r="C244" s="64"/>
      <c r="D244" s="56"/>
      <c r="E244" s="56"/>
      <c r="F244" s="56"/>
      <c r="G244" s="55"/>
      <c r="H244" s="55"/>
      <c r="I244" s="57"/>
    </row>
    <row r="245" spans="1:25" s="15" customFormat="1" ht="15" customHeight="1" thickBot="1" x14ac:dyDescent="0.45">
      <c r="A245" s="55"/>
      <c r="B245" s="92" t="s">
        <v>138</v>
      </c>
      <c r="C245" s="103"/>
      <c r="D245" s="141" t="str">
        <f>IF(D93="","",D93)</f>
        <v/>
      </c>
      <c r="E245" s="142"/>
      <c r="F245" s="143"/>
      <c r="G245" s="55"/>
      <c r="H245" s="55"/>
      <c r="I245" s="57"/>
    </row>
    <row r="246" spans="1:25" s="15" customFormat="1" ht="15" customHeight="1" thickTop="1" x14ac:dyDescent="0.4">
      <c r="A246" s="55"/>
      <c r="B246" s="64"/>
      <c r="C246" s="64"/>
      <c r="D246" s="67"/>
      <c r="E246" s="56"/>
      <c r="F246" s="56"/>
      <c r="G246" s="55"/>
      <c r="H246" s="55"/>
      <c r="I246" s="57"/>
    </row>
    <row r="247" spans="1:25" s="15" customFormat="1" ht="15" customHeight="1" thickBot="1" x14ac:dyDescent="0.45">
      <c r="A247" s="55"/>
      <c r="B247" s="92" t="s">
        <v>88</v>
      </c>
      <c r="C247" s="103"/>
      <c r="D247" s="68" t="str">
        <f>IF(D95="","",D95)</f>
        <v/>
      </c>
      <c r="E247" s="56" t="s">
        <v>90</v>
      </c>
      <c r="F247" s="56"/>
      <c r="G247" s="55"/>
      <c r="H247" s="55"/>
      <c r="I247" s="57"/>
    </row>
    <row r="248" spans="1:25" s="15" customFormat="1" ht="15" customHeight="1" thickTop="1" x14ac:dyDescent="0.4">
      <c r="A248" s="55"/>
      <c r="B248" s="64"/>
      <c r="C248" s="64"/>
      <c r="D248" s="56"/>
      <c r="E248" s="56"/>
      <c r="F248" s="56"/>
      <c r="G248" s="55"/>
      <c r="H248" s="55"/>
      <c r="I248" s="57"/>
    </row>
    <row r="249" spans="1:25" s="15" customFormat="1" ht="15" customHeight="1" x14ac:dyDescent="0.4">
      <c r="A249" s="55"/>
      <c r="B249" s="104" t="s">
        <v>71</v>
      </c>
      <c r="C249" s="28" t="s">
        <v>5</v>
      </c>
      <c r="D249" s="69" t="str">
        <f>IF(D97="","",D97)</f>
        <v/>
      </c>
      <c r="E249" s="56" t="s">
        <v>91</v>
      </c>
      <c r="F249" s="56"/>
      <c r="G249" s="55"/>
      <c r="H249" s="55"/>
      <c r="I249" s="57"/>
    </row>
    <row r="250" spans="1:25" s="15" customFormat="1" ht="15" customHeight="1" thickBot="1" x14ac:dyDescent="0.45">
      <c r="A250" s="55"/>
      <c r="B250" s="134"/>
      <c r="C250" s="30" t="s">
        <v>6</v>
      </c>
      <c r="D250" s="138" t="str">
        <f t="shared" ref="D250:F250" si="0">IF(D98="","",D98)</f>
        <v/>
      </c>
      <c r="E250" s="139" t="str">
        <f t="shared" si="0"/>
        <v/>
      </c>
      <c r="F250" s="140" t="str">
        <f t="shared" si="0"/>
        <v/>
      </c>
      <c r="G250" s="55"/>
      <c r="H250" s="55"/>
      <c r="I250" s="57"/>
    </row>
    <row r="251" spans="1:25" s="15" customFormat="1" ht="15" customHeight="1" thickTop="1" thickBot="1" x14ac:dyDescent="0.45">
      <c r="A251" s="55"/>
      <c r="B251" s="135"/>
      <c r="C251" s="32" t="s">
        <v>130</v>
      </c>
      <c r="D251" s="136" t="str">
        <f t="shared" ref="D251:E251" si="1">IF(D99="","",D99)</f>
        <v/>
      </c>
      <c r="E251" s="137" t="str">
        <f t="shared" si="1"/>
        <v/>
      </c>
      <c r="F251" s="70" t="s">
        <v>73</v>
      </c>
      <c r="G251" s="55"/>
      <c r="H251" s="71"/>
      <c r="I251" s="57"/>
    </row>
    <row r="252" spans="1:25" s="15" customFormat="1" ht="15" customHeight="1" thickTop="1" x14ac:dyDescent="0.4">
      <c r="A252" s="55"/>
      <c r="B252" s="64"/>
      <c r="C252" s="64"/>
      <c r="D252" s="65"/>
      <c r="E252" s="66"/>
      <c r="F252" s="56"/>
      <c r="G252" s="55"/>
      <c r="H252" s="71"/>
      <c r="I252" s="57"/>
    </row>
    <row r="253" spans="1:25" s="15" customFormat="1" ht="15" customHeight="1" thickBot="1" x14ac:dyDescent="0.45">
      <c r="A253" s="55"/>
      <c r="B253" s="92" t="s">
        <v>139</v>
      </c>
      <c r="C253" s="103"/>
      <c r="D253" s="72" t="str">
        <f>IF(D102="","",D102)</f>
        <v/>
      </c>
      <c r="E253" s="73" t="s">
        <v>154</v>
      </c>
      <c r="F253" s="56"/>
      <c r="G253" s="55"/>
      <c r="H253" s="71"/>
      <c r="I253" s="57"/>
    </row>
    <row r="254" spans="1:25" s="15" customFormat="1" ht="15" customHeight="1" thickTop="1" x14ac:dyDescent="0.4">
      <c r="A254" s="55"/>
      <c r="B254" s="64"/>
      <c r="C254" s="64"/>
      <c r="D254" s="65"/>
      <c r="E254" s="66"/>
      <c r="F254" s="56"/>
      <c r="G254" s="55"/>
      <c r="H254" s="71"/>
      <c r="I254" s="57"/>
    </row>
    <row r="255" spans="1:25" s="5" customFormat="1" x14ac:dyDescent="0.4">
      <c r="A255" s="55"/>
      <c r="B255" s="107" t="s">
        <v>140</v>
      </c>
      <c r="C255" s="28" t="s">
        <v>79</v>
      </c>
      <c r="D255" s="98" t="str">
        <f t="shared" ref="D255:F255" si="2">IF(D104="","",D104)</f>
        <v/>
      </c>
      <c r="E255" s="99" t="str">
        <f t="shared" si="2"/>
        <v/>
      </c>
      <c r="F255" s="100" t="str">
        <f t="shared" si="2"/>
        <v/>
      </c>
      <c r="G255" s="151" t="s">
        <v>154</v>
      </c>
      <c r="H255" s="71"/>
      <c r="I255" s="57"/>
      <c r="J255" s="15"/>
      <c r="K255" s="15"/>
      <c r="L255" s="15"/>
      <c r="M255" s="15"/>
      <c r="N255" s="15"/>
      <c r="O255" s="15"/>
      <c r="P255" s="15"/>
      <c r="Q255" s="15"/>
      <c r="R255" s="15"/>
      <c r="S255" s="15"/>
      <c r="T255" s="15"/>
      <c r="U255" s="15"/>
      <c r="V255" s="15"/>
      <c r="W255" s="15"/>
      <c r="X255" s="15"/>
      <c r="Y255" s="15"/>
    </row>
    <row r="256" spans="1:25" s="15" customFormat="1" ht="45" customHeight="1" thickBot="1" x14ac:dyDescent="0.45">
      <c r="A256" s="55"/>
      <c r="B256" s="108"/>
      <c r="C256" s="36" t="s">
        <v>132</v>
      </c>
      <c r="D256" s="111" t="str">
        <f t="shared" ref="D256:F256" si="3">IF(D105="","",D105)</f>
        <v/>
      </c>
      <c r="E256" s="112" t="str">
        <f t="shared" si="3"/>
        <v/>
      </c>
      <c r="F256" s="113" t="str">
        <f t="shared" si="3"/>
        <v/>
      </c>
      <c r="G256" s="151" t="s">
        <v>120</v>
      </c>
      <c r="H256" s="71"/>
      <c r="I256" s="57"/>
      <c r="X256" s="5"/>
      <c r="Y256" s="5"/>
    </row>
    <row r="257" spans="1:25" s="15" customFormat="1" ht="15" customHeight="1" thickTop="1" x14ac:dyDescent="0.4">
      <c r="A257" s="6"/>
      <c r="B257" s="6"/>
      <c r="C257" s="6"/>
      <c r="D257" s="6"/>
      <c r="E257" s="6"/>
      <c r="F257" s="6"/>
      <c r="G257" s="6"/>
      <c r="H257" s="6"/>
      <c r="I257" s="58"/>
    </row>
    <row r="258" spans="1:25" s="15" customFormat="1" ht="15" customHeight="1" x14ac:dyDescent="0.4">
      <c r="B258" s="38" t="s">
        <v>10</v>
      </c>
      <c r="C258" s="39"/>
      <c r="D258" s="74" t="str">
        <f>IF(D141="","",D141)</f>
        <v/>
      </c>
      <c r="E258" s="41" t="s">
        <v>54</v>
      </c>
      <c r="F258" s="42"/>
      <c r="H258" s="31"/>
      <c r="I258" s="60"/>
    </row>
    <row r="259" spans="1:25" s="15" customFormat="1" ht="15" customHeight="1" x14ac:dyDescent="0.4">
      <c r="B259" s="106" t="s">
        <v>87</v>
      </c>
      <c r="C259" s="44" t="s">
        <v>7</v>
      </c>
      <c r="D259" s="75" t="str">
        <f>IF(D142="","",D142)</f>
        <v/>
      </c>
      <c r="E259" s="85" t="str">
        <f>IF(OR($D$45="",$D$45="診療所向け"),"",IF($D$142&gt;6,"← 「医師個人向け」 の場合、損害賠償は１～６から選択ください！",""))</f>
        <v/>
      </c>
      <c r="F259" s="86"/>
      <c r="G259" s="87"/>
      <c r="I259" s="60"/>
    </row>
    <row r="260" spans="1:25" s="15" customFormat="1" ht="15" customHeight="1" thickBot="1" x14ac:dyDescent="0.45">
      <c r="B260" s="105"/>
      <c r="C260" s="46" t="s">
        <v>8</v>
      </c>
      <c r="D260" s="59" t="str">
        <f>IF(D143="","",D143)</f>
        <v/>
      </c>
      <c r="E260" s="41"/>
      <c r="F260" s="17"/>
      <c r="I260" s="60"/>
    </row>
    <row r="261" spans="1:25" s="15" customFormat="1" ht="15" customHeight="1" thickTop="1" x14ac:dyDescent="0.4">
      <c r="E261" s="41"/>
      <c r="F261" s="17"/>
      <c r="I261" s="60"/>
      <c r="J261" s="5"/>
      <c r="K261" s="5"/>
      <c r="L261" s="5"/>
      <c r="M261" s="5"/>
      <c r="N261" s="5"/>
      <c r="O261" s="5"/>
      <c r="P261" s="5"/>
      <c r="Q261" s="5"/>
      <c r="R261" s="5"/>
      <c r="S261" s="5"/>
      <c r="T261" s="5"/>
      <c r="U261" s="5"/>
      <c r="V261" s="5"/>
      <c r="W261" s="5"/>
    </row>
    <row r="262" spans="1:25" s="15" customFormat="1" ht="15" customHeight="1" x14ac:dyDescent="0.4">
      <c r="E262" s="41"/>
      <c r="F262" s="17"/>
      <c r="I262" s="60"/>
    </row>
    <row r="263" spans="1:25" s="15" customFormat="1" ht="15" customHeight="1" x14ac:dyDescent="0.4">
      <c r="E263" s="41"/>
      <c r="F263" s="17"/>
      <c r="I263" s="60"/>
    </row>
    <row r="264" spans="1:25" s="15" customFormat="1" ht="18" customHeight="1" x14ac:dyDescent="0.4">
      <c r="B264" s="104" t="s">
        <v>81</v>
      </c>
      <c r="C264" s="28" t="s">
        <v>7</v>
      </c>
      <c r="D264" s="47" t="str">
        <f>IF(D147="","",D147)</f>
        <v/>
      </c>
      <c r="E264" s="41" t="s">
        <v>102</v>
      </c>
      <c r="F264" s="41"/>
      <c r="I264" s="60"/>
    </row>
    <row r="265" spans="1:25" s="5" customFormat="1" x14ac:dyDescent="0.4">
      <c r="A265" s="15"/>
      <c r="B265" s="104"/>
      <c r="C265" s="30" t="s">
        <v>8</v>
      </c>
      <c r="D265" s="48" t="str">
        <f>IF(D148="","",D148)</f>
        <v/>
      </c>
      <c r="E265" s="41" t="s">
        <v>53</v>
      </c>
      <c r="F265" s="41"/>
      <c r="G265" s="15"/>
      <c r="H265" s="15"/>
      <c r="I265" s="60"/>
      <c r="J265" s="15"/>
      <c r="K265" s="15"/>
      <c r="L265" s="15"/>
      <c r="M265" s="15"/>
      <c r="N265" s="15"/>
      <c r="O265" s="15"/>
      <c r="P265" s="15"/>
      <c r="Q265" s="15"/>
      <c r="R265" s="15"/>
      <c r="S265" s="15"/>
      <c r="T265" s="15"/>
      <c r="U265" s="15"/>
      <c r="V265" s="15"/>
      <c r="W265" s="15"/>
      <c r="X265" s="15"/>
      <c r="Y265" s="15"/>
    </row>
    <row r="266" spans="1:25" s="15" customFormat="1" ht="15" customHeight="1" thickBot="1" x14ac:dyDescent="0.45">
      <c r="B266" s="105"/>
      <c r="C266" s="49" t="s">
        <v>9</v>
      </c>
      <c r="D266" s="50" t="str">
        <f>IF(D149="","",D149)</f>
        <v/>
      </c>
      <c r="E266" s="76" t="s">
        <v>155</v>
      </c>
      <c r="F266" s="41"/>
      <c r="I266" s="60"/>
      <c r="X266" s="5"/>
      <c r="Y266" s="5"/>
    </row>
    <row r="267" spans="1:25" s="5" customFormat="1" ht="18.75" thickTop="1" x14ac:dyDescent="0.4">
      <c r="I267" s="61"/>
      <c r="J267" s="15"/>
      <c r="K267" s="15"/>
      <c r="L267" s="15"/>
      <c r="M267" s="15"/>
      <c r="N267" s="15"/>
      <c r="O267" s="15"/>
      <c r="P267" s="15"/>
      <c r="Q267" s="15"/>
      <c r="R267" s="15"/>
      <c r="S267" s="15"/>
      <c r="T267" s="15"/>
      <c r="U267" s="15"/>
      <c r="V267" s="15"/>
      <c r="W267" s="15"/>
      <c r="X267" s="15"/>
      <c r="Y267" s="15"/>
    </row>
    <row r="268" spans="1:25" s="5" customFormat="1" ht="18.75" thickBot="1" x14ac:dyDescent="0.45">
      <c r="A268" s="55"/>
      <c r="B268" s="92" t="s">
        <v>156</v>
      </c>
      <c r="C268" s="103"/>
      <c r="D268" s="68" t="str">
        <f>IF(D185="","",D185)</f>
        <v/>
      </c>
      <c r="E268" s="56" t="s">
        <v>103</v>
      </c>
      <c r="F268" s="56"/>
      <c r="G268" s="55"/>
      <c r="H268" s="55"/>
      <c r="I268" s="57"/>
      <c r="J268" s="15"/>
      <c r="K268" s="15"/>
      <c r="L268" s="15"/>
      <c r="M268" s="15"/>
      <c r="N268" s="15"/>
      <c r="O268" s="15"/>
      <c r="P268" s="15"/>
      <c r="Q268" s="15"/>
      <c r="R268" s="15"/>
      <c r="S268" s="15"/>
      <c r="T268" s="15"/>
      <c r="U268" s="15"/>
      <c r="V268" s="15"/>
      <c r="W268" s="15"/>
    </row>
    <row r="269" spans="1:25" s="5" customFormat="1" ht="19.5" thickTop="1" thickBot="1" x14ac:dyDescent="0.45">
      <c r="A269" s="77"/>
      <c r="B269" s="77"/>
      <c r="C269" s="77"/>
      <c r="D269" s="77"/>
      <c r="E269" s="77"/>
      <c r="F269" s="77"/>
      <c r="G269" s="77"/>
      <c r="H269" s="77"/>
      <c r="I269" s="78"/>
      <c r="J269" s="15"/>
      <c r="K269" s="15"/>
      <c r="L269" s="15"/>
      <c r="M269" s="15"/>
      <c r="N269" s="15"/>
      <c r="O269" s="15"/>
      <c r="P269" s="15"/>
      <c r="Q269" s="15"/>
      <c r="R269" s="15"/>
      <c r="S269" s="15"/>
      <c r="T269" s="15"/>
      <c r="U269" s="15"/>
      <c r="V269" s="15"/>
      <c r="W269" s="15"/>
    </row>
    <row r="270" spans="1:25" s="5" customFormat="1" x14ac:dyDescent="0.4">
      <c r="J270" s="15"/>
      <c r="K270" s="15"/>
      <c r="L270" s="15"/>
      <c r="M270" s="15"/>
      <c r="N270" s="15"/>
      <c r="O270" s="15"/>
      <c r="P270" s="15"/>
      <c r="Q270" s="15"/>
      <c r="R270" s="15"/>
      <c r="S270" s="15"/>
      <c r="T270" s="15"/>
      <c r="U270" s="15"/>
      <c r="V270" s="15"/>
      <c r="W270" s="15"/>
    </row>
    <row r="271" spans="1:25" s="5" customFormat="1" x14ac:dyDescent="0.4">
      <c r="E271" s="79" t="s">
        <v>115</v>
      </c>
    </row>
    <row r="272" spans="1:25" s="5" customFormat="1" x14ac:dyDescent="0.4">
      <c r="J272" s="15"/>
      <c r="K272" s="15"/>
      <c r="L272" s="15"/>
      <c r="M272" s="15"/>
      <c r="N272" s="15"/>
      <c r="O272" s="15"/>
      <c r="P272" s="15"/>
      <c r="Q272" s="15"/>
      <c r="R272" s="15"/>
      <c r="S272" s="15"/>
      <c r="T272" s="15"/>
      <c r="U272" s="15"/>
      <c r="V272" s="15"/>
      <c r="W272" s="15"/>
    </row>
    <row r="273" s="5" customFormat="1" x14ac:dyDescent="0.4"/>
  </sheetData>
  <sheetProtection algorithmName="SHA-512" hashValue="7X02+On7FR2b4mGFWVwY63v0LJ95eSl9szSdHILApeJL3PMUZ2LjiSvozuNn+UsJgvLLu0yuB6Gn5Bevlc0zbw==" saltValue="tsQthxv4h0/Ub1NZbnI4fg==" spinCount="100000" sheet="1" objects="1" scenarios="1"/>
  <mergeCells count="61">
    <mergeCell ref="D99:E99"/>
    <mergeCell ref="B47:G47"/>
    <mergeCell ref="B188:C188"/>
    <mergeCell ref="D103:F103"/>
    <mergeCell ref="B2:J2"/>
    <mergeCell ref="B249:B251"/>
    <mergeCell ref="D251:E251"/>
    <mergeCell ref="D250:F250"/>
    <mergeCell ref="D245:F245"/>
    <mergeCell ref="B245:C245"/>
    <mergeCell ref="B240:C240"/>
    <mergeCell ref="D240:F240"/>
    <mergeCell ref="D91:E91"/>
    <mergeCell ref="B45:C45"/>
    <mergeCell ref="B93:C93"/>
    <mergeCell ref="D93:F93"/>
    <mergeCell ref="B97:B99"/>
    <mergeCell ref="D98:F98"/>
    <mergeCell ref="B185:C185"/>
    <mergeCell ref="B142:B143"/>
    <mergeCell ref="B147:B149"/>
    <mergeCell ref="D144:F144"/>
    <mergeCell ref="B187:F187"/>
    <mergeCell ref="A184:F184"/>
    <mergeCell ref="B102:C102"/>
    <mergeCell ref="B104:B105"/>
    <mergeCell ref="D104:F104"/>
    <mergeCell ref="D105:F105"/>
    <mergeCell ref="B141:C141"/>
    <mergeCell ref="B264:B266"/>
    <mergeCell ref="B268:C268"/>
    <mergeCell ref="B247:C247"/>
    <mergeCell ref="B7:C7"/>
    <mergeCell ref="B259:B260"/>
    <mergeCell ref="B243:C243"/>
    <mergeCell ref="B91:C91"/>
    <mergeCell ref="B253:C253"/>
    <mergeCell ref="B255:B256"/>
    <mergeCell ref="A233:F233"/>
    <mergeCell ref="B198:F198"/>
    <mergeCell ref="B189:F189"/>
    <mergeCell ref="B191:F191"/>
    <mergeCell ref="B190:F190"/>
    <mergeCell ref="D256:F256"/>
    <mergeCell ref="B238:C238"/>
    <mergeCell ref="E259:G259"/>
    <mergeCell ref="A1:F1"/>
    <mergeCell ref="A140:F140"/>
    <mergeCell ref="A85:F85"/>
    <mergeCell ref="A44:F44"/>
    <mergeCell ref="A6:F6"/>
    <mergeCell ref="B95:C95"/>
    <mergeCell ref="B86:C86"/>
    <mergeCell ref="E86:F86"/>
    <mergeCell ref="D7:E7"/>
    <mergeCell ref="D255:F255"/>
    <mergeCell ref="D243:E243"/>
    <mergeCell ref="B234:C234"/>
    <mergeCell ref="D234:E234"/>
    <mergeCell ref="D88:F88"/>
    <mergeCell ref="B236:C236"/>
  </mergeCells>
  <phoneticPr fontId="2"/>
  <dataValidations count="13">
    <dataValidation type="list" allowBlank="1" showInputMessage="1" showErrorMessage="1" sqref="D96" xr:uid="{972C43A0-A9DD-43DD-B3B9-1E2F79267D1F}">
      <formula1>"選択ください,自宅住所,所属住所"</formula1>
    </dataValidation>
    <dataValidation type="list" allowBlank="1" showInputMessage="1" showErrorMessage="1" sqref="D46:F46" xr:uid="{7B878C42-E402-4B4A-AAA4-0ABFC4A442EF}">
      <formula1>"ドロップダウンリストから選択ください,医師（歯科医師以外）個人,歯科医師個人"</formula1>
    </dataValidation>
    <dataValidation type="list" allowBlank="1" showInputMessage="1" showErrorMessage="1" sqref="D185" xr:uid="{0E6F12CD-BE3C-44F1-9478-47881940FD72}">
      <formula1>"口座振替,振込"</formula1>
    </dataValidation>
    <dataValidation type="list" allowBlank="1" showInputMessage="1" showErrorMessage="1" sqref="D97" xr:uid="{5C498C66-74EE-4831-B3A0-55FD86E5F9A8}">
      <formula1>"有,無"</formula1>
    </dataValidation>
    <dataValidation type="list" allowBlank="1" showInputMessage="1" showErrorMessage="1" sqref="D143" xr:uid="{6326EC22-C409-4404-84A0-2E04AC28CA0F}">
      <formula1>"A,B,C"</formula1>
    </dataValidation>
    <dataValidation type="list" allowBlank="1" showInputMessage="1" showErrorMessage="1" sqref="D142" xr:uid="{35473B9B-DAF8-4F8B-B566-C7A42027F5F5}">
      <formula1>"1,2,3,4,5,6,7,8"</formula1>
    </dataValidation>
    <dataValidation type="list" allowBlank="1" showInputMessage="1" showErrorMessage="1" sqref="D141" xr:uid="{7F6D71B2-F4FE-40BE-B728-5C128D02BC10}">
      <formula1>"2025/7/1,2025/8/1,2025/9/1,2025/10/1,2025/11/1,2025/12/1,2026/1/1,2026/2/1,2026/3/1,2026/4/1,2026/5/1,2026/6/1"</formula1>
    </dataValidation>
    <dataValidation type="list" allowBlank="1" showInputMessage="1" showErrorMessage="1" sqref="D86" xr:uid="{2215558E-AE56-4EAD-A429-F826CD28356B}">
      <formula1>"医科,歯科"</formula1>
    </dataValidation>
    <dataValidation type="list" allowBlank="1" showInputMessage="1" showErrorMessage="1" sqref="D95" xr:uid="{DD53D005-880C-4004-8BBA-E093C3E29829}">
      <formula1>"自宅住所,所属住所"</formula1>
    </dataValidation>
    <dataValidation type="list" allowBlank="1" showInputMessage="1" showErrorMessage="1" sqref="D45" xr:uid="{3458B88B-4FFB-4FFD-A6F3-A21BA234A6A2}">
      <formula1>"医師個人向け,診療所向け"</formula1>
    </dataValidation>
    <dataValidation type="custom" allowBlank="1" showInputMessage="1" showErrorMessage="1" sqref="D7:E7" xr:uid="{D943272C-1C53-494B-86E9-0468412134CD}">
      <formula1>AND(ISNUMBER(D7),LEN(D7)=10)</formula1>
    </dataValidation>
    <dataValidation type="whole" allowBlank="1" showInputMessage="1" showErrorMessage="1" sqref="D99:E99" xr:uid="{C051A80A-FAD4-4209-912B-5DB2743DBAB8}">
      <formula1>1000000</formula1>
      <formula2>999999999</formula2>
    </dataValidation>
    <dataValidation type="list" allowBlank="1" showInputMessage="1" showErrorMessage="1" sqref="D102" xr:uid="{99F79C86-CAB9-4BFC-99C9-B375103CB779}">
      <formula1>"個人立,法人立"</formula1>
    </dataValidation>
  </dataValidations>
  <hyperlinks>
    <hyperlink ref="D245" r:id="rId1" display="insurance@jsrm.jp" xr:uid="{FB0F05F4-3702-46C7-ACCD-1B8ADA3B4907}"/>
    <hyperlink ref="B188" r:id="rId2" display="https://www.jsrm.jp/cms/uploads/2022/05/yokinkouzafurikae.pdf" xr:uid="{1C7816AB-AE3D-4B59-A1AA-6E8DE38120D8}"/>
    <hyperlink ref="L44" r:id="rId3" xr:uid="{4D0D975C-0A61-41EF-9186-A385E1F13504}"/>
    <hyperlink ref="B188:C188" r:id="rId4" display="　 『預金口座振替依頼書・自動払込利用申込書』" xr:uid="{50ADFD85-5191-420A-8544-E01CECAEC448}"/>
    <hyperlink ref="B11" r:id="rId5" display="入会案内" xr:uid="{33A2C18A-AEB4-4BCB-A90F-53C888C6AB49}"/>
    <hyperlink ref="L142" r:id="rId6" xr:uid="{64D76A6A-7DD0-4EAB-9977-093929B457D0}"/>
  </hyperlinks>
  <pageMargins left="0.70866141732283472" right="0.70866141732283472" top="0.74803149606299213" bottom="0.55118110236220474" header="0.31496062992125984" footer="0.31496062992125984"/>
  <pageSetup paperSize="9" scale="73" orientation="landscape" horizontalDpi="300" verticalDpi="300" r:id="rId7"/>
  <drawing r:id="rId8"/>
  <legacyDrawing r:id="rId9"/>
  <mc:AlternateContent xmlns:mc="http://schemas.openxmlformats.org/markup-compatibility/2006">
    <mc:Choice Requires="x14">
      <controls>
        <mc:AlternateContent xmlns:mc="http://schemas.openxmlformats.org/markup-compatibility/2006">
          <mc:Choice Requires="x14">
            <control shapeId="11266" r:id="rId10" name="Check Box 2">
              <controlPr defaultSize="0" autoFill="0" autoLine="0" autoPict="0">
                <anchor moveWithCells="1">
                  <from>
                    <xdr:col>1</xdr:col>
                    <xdr:colOff>2105025</xdr:colOff>
                    <xdr:row>2</xdr:row>
                    <xdr:rowOff>133350</xdr:rowOff>
                  </from>
                  <to>
                    <xdr:col>2</xdr:col>
                    <xdr:colOff>161925</xdr:colOff>
                    <xdr:row>4</xdr:row>
                    <xdr:rowOff>19050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xdr:col>
                    <xdr:colOff>2105025</xdr:colOff>
                    <xdr:row>1</xdr:row>
                    <xdr:rowOff>952500</xdr:rowOff>
                  </from>
                  <to>
                    <xdr:col>2</xdr:col>
                    <xdr:colOff>161925</xdr:colOff>
                    <xdr:row>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A52E-B882-4192-BCD9-FD9CE9D7775E}">
  <dimension ref="A1:H37"/>
  <sheetViews>
    <sheetView showGridLines="0" zoomScale="70" zoomScaleNormal="70" workbookViewId="0"/>
  </sheetViews>
  <sheetFormatPr defaultRowHeight="18" x14ac:dyDescent="0.4"/>
  <cols>
    <col min="1" max="1" width="10.25" style="6" bestFit="1" customWidth="1"/>
    <col min="2" max="7" width="8.75" style="163"/>
    <col min="8" max="8" width="10.625" style="6" customWidth="1"/>
    <col min="9" max="16384" width="9" style="6"/>
  </cols>
  <sheetData>
    <row r="1" spans="1:8" ht="23.25" x14ac:dyDescent="0.4">
      <c r="A1" s="154" t="s">
        <v>15</v>
      </c>
      <c r="B1" s="155"/>
      <c r="C1" s="155"/>
      <c r="D1" s="155"/>
      <c r="E1" s="155"/>
      <c r="F1" s="155"/>
      <c r="G1" s="155"/>
    </row>
    <row r="2" spans="1:8" ht="23.25" x14ac:dyDescent="0.4">
      <c r="A2" s="154"/>
      <c r="B2" s="155"/>
      <c r="C2" s="155"/>
      <c r="D2" s="155"/>
      <c r="E2" s="155"/>
      <c r="F2" s="155"/>
      <c r="G2" s="155"/>
    </row>
    <row r="3" spans="1:8" ht="23.25" x14ac:dyDescent="0.4">
      <c r="A3" s="154" t="s">
        <v>7</v>
      </c>
      <c r="B3" s="155"/>
      <c r="C3" s="155"/>
      <c r="D3" s="155"/>
      <c r="E3" s="155"/>
      <c r="F3" s="155"/>
      <c r="G3" s="155"/>
    </row>
    <row r="4" spans="1:8" x14ac:dyDescent="0.4">
      <c r="A4" s="156" t="s">
        <v>3</v>
      </c>
      <c r="B4" s="157">
        <v>1</v>
      </c>
      <c r="C4" s="157">
        <v>2</v>
      </c>
      <c r="D4" s="157">
        <v>3</v>
      </c>
      <c r="E4" s="157">
        <v>4</v>
      </c>
      <c r="F4" s="157">
        <v>5</v>
      </c>
      <c r="G4" s="157">
        <v>6</v>
      </c>
    </row>
    <row r="5" spans="1:8" x14ac:dyDescent="0.4">
      <c r="A5" s="158">
        <v>45839</v>
      </c>
      <c r="B5" s="155">
        <v>49630</v>
      </c>
      <c r="C5" s="155">
        <v>43210</v>
      </c>
      <c r="D5" s="155">
        <v>39330</v>
      </c>
      <c r="E5" s="155">
        <v>36750</v>
      </c>
      <c r="F5" s="155">
        <v>33270</v>
      </c>
      <c r="G5" s="155">
        <v>6390</v>
      </c>
      <c r="H5" s="159"/>
    </row>
    <row r="6" spans="1:8" x14ac:dyDescent="0.4">
      <c r="A6" s="158">
        <v>45870</v>
      </c>
      <c r="B6" s="155">
        <v>45490</v>
      </c>
      <c r="C6" s="155">
        <v>39610</v>
      </c>
      <c r="D6" s="155">
        <v>36050</v>
      </c>
      <c r="E6" s="155">
        <v>33690</v>
      </c>
      <c r="F6" s="155">
        <v>30500</v>
      </c>
      <c r="G6" s="155">
        <v>5860</v>
      </c>
      <c r="H6" s="159"/>
    </row>
    <row r="7" spans="1:8" x14ac:dyDescent="0.4">
      <c r="A7" s="158">
        <v>45901</v>
      </c>
      <c r="B7" s="155">
        <v>41360</v>
      </c>
      <c r="C7" s="155">
        <v>36010</v>
      </c>
      <c r="D7" s="155">
        <v>32780</v>
      </c>
      <c r="E7" s="155">
        <v>30630</v>
      </c>
      <c r="F7" s="155">
        <v>27730</v>
      </c>
      <c r="G7" s="155">
        <v>5330</v>
      </c>
      <c r="H7" s="159"/>
    </row>
    <row r="8" spans="1:8" x14ac:dyDescent="0.4">
      <c r="A8" s="158">
        <v>45931</v>
      </c>
      <c r="B8" s="155">
        <v>37220</v>
      </c>
      <c r="C8" s="155">
        <v>32410</v>
      </c>
      <c r="D8" s="155">
        <v>29500</v>
      </c>
      <c r="E8" s="155">
        <v>27560</v>
      </c>
      <c r="F8" s="155">
        <v>24950</v>
      </c>
      <c r="G8" s="155">
        <v>4790</v>
      </c>
      <c r="H8" s="159"/>
    </row>
    <row r="9" spans="1:8" x14ac:dyDescent="0.4">
      <c r="A9" s="158">
        <v>45962</v>
      </c>
      <c r="B9" s="155">
        <v>33090</v>
      </c>
      <c r="C9" s="155">
        <v>28810</v>
      </c>
      <c r="D9" s="155">
        <v>26220</v>
      </c>
      <c r="E9" s="155">
        <v>24500</v>
      </c>
      <c r="F9" s="155">
        <v>22180</v>
      </c>
      <c r="G9" s="155">
        <v>4260</v>
      </c>
      <c r="H9" s="159"/>
    </row>
    <row r="10" spans="1:8" x14ac:dyDescent="0.4">
      <c r="A10" s="158">
        <v>45992</v>
      </c>
      <c r="B10" s="155">
        <v>28950</v>
      </c>
      <c r="C10" s="155">
        <v>25210</v>
      </c>
      <c r="D10" s="155">
        <v>22940</v>
      </c>
      <c r="E10" s="155">
        <v>21440</v>
      </c>
      <c r="F10" s="155">
        <v>19410</v>
      </c>
      <c r="G10" s="155">
        <v>3730</v>
      </c>
      <c r="H10" s="159"/>
    </row>
    <row r="11" spans="1:8" x14ac:dyDescent="0.4">
      <c r="A11" s="158">
        <v>46023</v>
      </c>
      <c r="B11" s="155">
        <v>24820</v>
      </c>
      <c r="C11" s="155">
        <v>21610</v>
      </c>
      <c r="D11" s="155">
        <v>19670</v>
      </c>
      <c r="E11" s="155">
        <v>18380</v>
      </c>
      <c r="F11" s="155">
        <v>16640</v>
      </c>
      <c r="G11" s="155">
        <v>3200</v>
      </c>
      <c r="H11" s="159"/>
    </row>
    <row r="12" spans="1:8" x14ac:dyDescent="0.4">
      <c r="A12" s="158">
        <v>46054</v>
      </c>
      <c r="B12" s="155">
        <v>20680</v>
      </c>
      <c r="C12" s="155">
        <v>18000</v>
      </c>
      <c r="D12" s="155">
        <v>16390</v>
      </c>
      <c r="E12" s="155">
        <v>15310</v>
      </c>
      <c r="F12" s="155">
        <v>13860</v>
      </c>
      <c r="G12" s="155">
        <v>2660</v>
      </c>
      <c r="H12" s="159"/>
    </row>
    <row r="13" spans="1:8" x14ac:dyDescent="0.4">
      <c r="A13" s="158">
        <v>46082</v>
      </c>
      <c r="B13" s="155">
        <v>16540</v>
      </c>
      <c r="C13" s="155">
        <v>14400</v>
      </c>
      <c r="D13" s="155">
        <v>13110</v>
      </c>
      <c r="E13" s="155">
        <v>12250</v>
      </c>
      <c r="F13" s="155">
        <v>11090</v>
      </c>
      <c r="G13" s="155">
        <v>2130</v>
      </c>
      <c r="H13" s="159"/>
    </row>
    <row r="14" spans="1:8" x14ac:dyDescent="0.4">
      <c r="A14" s="158">
        <v>46113</v>
      </c>
      <c r="B14" s="155">
        <v>12410</v>
      </c>
      <c r="C14" s="155">
        <v>10800</v>
      </c>
      <c r="D14" s="155">
        <v>9830</v>
      </c>
      <c r="E14" s="155">
        <v>9190</v>
      </c>
      <c r="F14" s="155">
        <v>8320</v>
      </c>
      <c r="G14" s="155">
        <v>1600</v>
      </c>
      <c r="H14" s="159"/>
    </row>
    <row r="15" spans="1:8" x14ac:dyDescent="0.4">
      <c r="A15" s="158">
        <v>46143</v>
      </c>
      <c r="B15" s="155">
        <v>8270</v>
      </c>
      <c r="C15" s="155">
        <v>7200</v>
      </c>
      <c r="D15" s="155">
        <v>6560</v>
      </c>
      <c r="E15" s="155">
        <v>6130</v>
      </c>
      <c r="F15" s="155">
        <v>5550</v>
      </c>
      <c r="G15" s="155">
        <v>1070</v>
      </c>
      <c r="H15" s="159"/>
    </row>
    <row r="16" spans="1:8" x14ac:dyDescent="0.4">
      <c r="A16" s="158">
        <v>46174</v>
      </c>
      <c r="B16" s="155">
        <v>4140</v>
      </c>
      <c r="C16" s="155">
        <v>3600</v>
      </c>
      <c r="D16" s="155">
        <v>3280</v>
      </c>
      <c r="E16" s="155">
        <v>3060</v>
      </c>
      <c r="F16" s="155">
        <v>2770</v>
      </c>
      <c r="G16" s="155">
        <v>530</v>
      </c>
      <c r="H16" s="159"/>
    </row>
    <row r="17" spans="1:8" x14ac:dyDescent="0.4">
      <c r="B17" s="155"/>
      <c r="C17" s="155"/>
      <c r="D17" s="155"/>
      <c r="E17" s="155"/>
      <c r="F17" s="155"/>
      <c r="G17" s="155"/>
      <c r="H17" s="155"/>
    </row>
    <row r="18" spans="1:8" ht="23.25" x14ac:dyDescent="0.4">
      <c r="A18" s="154" t="s">
        <v>8</v>
      </c>
      <c r="B18" s="155"/>
      <c r="C18" s="155"/>
      <c r="D18" s="155"/>
      <c r="E18" s="6"/>
      <c r="F18" s="155"/>
      <c r="G18" s="155"/>
    </row>
    <row r="19" spans="1:8" x14ac:dyDescent="0.4">
      <c r="A19" s="160" t="s">
        <v>3</v>
      </c>
      <c r="B19" s="161" t="s">
        <v>0</v>
      </c>
      <c r="C19" s="161" t="s">
        <v>1</v>
      </c>
      <c r="D19" s="161" t="s">
        <v>2</v>
      </c>
      <c r="E19" s="6"/>
      <c r="F19" s="155"/>
      <c r="G19" s="155"/>
    </row>
    <row r="20" spans="1:8" x14ac:dyDescent="0.4">
      <c r="A20" s="162">
        <v>45839</v>
      </c>
      <c r="B20" s="155">
        <v>10820</v>
      </c>
      <c r="C20" s="155">
        <v>7160</v>
      </c>
      <c r="D20" s="155">
        <v>5600</v>
      </c>
      <c r="E20" s="159"/>
      <c r="F20" s="155"/>
      <c r="G20" s="155"/>
    </row>
    <row r="21" spans="1:8" x14ac:dyDescent="0.4">
      <c r="A21" s="162">
        <v>45870</v>
      </c>
      <c r="B21" s="155">
        <v>9920</v>
      </c>
      <c r="C21" s="155">
        <v>6560</v>
      </c>
      <c r="D21" s="155">
        <v>5130</v>
      </c>
      <c r="E21" s="159"/>
      <c r="F21" s="155"/>
      <c r="G21" s="155"/>
    </row>
    <row r="22" spans="1:8" x14ac:dyDescent="0.4">
      <c r="A22" s="162">
        <v>45901</v>
      </c>
      <c r="B22" s="155">
        <v>9020</v>
      </c>
      <c r="C22" s="155">
        <v>5970</v>
      </c>
      <c r="D22" s="155">
        <v>4670</v>
      </c>
      <c r="E22" s="159"/>
      <c r="F22" s="155"/>
      <c r="G22" s="155"/>
    </row>
    <row r="23" spans="1:8" x14ac:dyDescent="0.4">
      <c r="A23" s="162">
        <v>45931</v>
      </c>
      <c r="B23" s="155">
        <v>8120</v>
      </c>
      <c r="C23" s="155">
        <v>5370</v>
      </c>
      <c r="D23" s="155">
        <v>4200</v>
      </c>
      <c r="E23" s="159"/>
      <c r="F23" s="155"/>
      <c r="G23" s="155"/>
    </row>
    <row r="24" spans="1:8" x14ac:dyDescent="0.4">
      <c r="A24" s="162">
        <v>45962</v>
      </c>
      <c r="B24" s="155">
        <v>7210</v>
      </c>
      <c r="C24" s="155">
        <v>4770</v>
      </c>
      <c r="D24" s="155">
        <v>3730</v>
      </c>
      <c r="E24" s="159"/>
      <c r="F24" s="155"/>
      <c r="G24" s="155"/>
    </row>
    <row r="25" spans="1:8" x14ac:dyDescent="0.4">
      <c r="A25" s="162">
        <v>45992</v>
      </c>
      <c r="B25" s="155">
        <v>6310</v>
      </c>
      <c r="C25" s="155">
        <v>4180</v>
      </c>
      <c r="D25" s="155">
        <v>3270</v>
      </c>
      <c r="E25" s="159"/>
      <c r="F25" s="155"/>
      <c r="G25" s="155"/>
    </row>
    <row r="26" spans="1:8" x14ac:dyDescent="0.4">
      <c r="A26" s="162">
        <v>46023</v>
      </c>
      <c r="B26" s="155">
        <v>5410</v>
      </c>
      <c r="C26" s="155">
        <v>3580</v>
      </c>
      <c r="D26" s="155">
        <v>2800</v>
      </c>
      <c r="E26" s="159"/>
      <c r="F26" s="155"/>
      <c r="G26" s="155"/>
    </row>
    <row r="27" spans="1:8" x14ac:dyDescent="0.4">
      <c r="A27" s="162">
        <v>46054</v>
      </c>
      <c r="B27" s="155">
        <v>4510</v>
      </c>
      <c r="C27" s="155">
        <v>2980</v>
      </c>
      <c r="D27" s="155">
        <v>2330</v>
      </c>
      <c r="E27" s="159"/>
      <c r="F27" s="155"/>
      <c r="G27" s="155"/>
    </row>
    <row r="28" spans="1:8" x14ac:dyDescent="0.4">
      <c r="A28" s="162">
        <v>46082</v>
      </c>
      <c r="B28" s="155">
        <v>3610</v>
      </c>
      <c r="C28" s="155">
        <v>2390</v>
      </c>
      <c r="D28" s="155">
        <v>1870</v>
      </c>
      <c r="E28" s="159"/>
      <c r="F28" s="155"/>
      <c r="G28" s="155"/>
    </row>
    <row r="29" spans="1:8" x14ac:dyDescent="0.4">
      <c r="A29" s="162">
        <v>46113</v>
      </c>
      <c r="B29" s="155">
        <v>2710</v>
      </c>
      <c r="C29" s="155">
        <v>1790</v>
      </c>
      <c r="D29" s="155">
        <v>1400</v>
      </c>
      <c r="E29" s="159"/>
      <c r="F29" s="155"/>
      <c r="G29" s="155"/>
    </row>
    <row r="30" spans="1:8" x14ac:dyDescent="0.4">
      <c r="A30" s="162">
        <v>46143</v>
      </c>
      <c r="B30" s="155">
        <v>1800</v>
      </c>
      <c r="C30" s="155">
        <v>1190</v>
      </c>
      <c r="D30" s="155">
        <v>930</v>
      </c>
      <c r="E30" s="159"/>
      <c r="F30" s="155"/>
      <c r="G30" s="155"/>
    </row>
    <row r="31" spans="1:8" x14ac:dyDescent="0.4">
      <c r="A31" s="162">
        <v>46174</v>
      </c>
      <c r="B31" s="155">
        <v>900</v>
      </c>
      <c r="C31" s="155">
        <v>600</v>
      </c>
      <c r="D31" s="155">
        <v>470</v>
      </c>
      <c r="E31" s="159"/>
      <c r="F31" s="155"/>
      <c r="G31" s="155"/>
    </row>
    <row r="32" spans="1:8" x14ac:dyDescent="0.4">
      <c r="B32" s="155"/>
      <c r="C32" s="155"/>
      <c r="D32" s="155"/>
      <c r="E32" s="155"/>
      <c r="F32" s="155"/>
      <c r="G32" s="155"/>
    </row>
    <row r="33" spans="1:7" x14ac:dyDescent="0.4">
      <c r="A33" s="6" t="s">
        <v>11</v>
      </c>
      <c r="B33" s="155" t="s">
        <v>12</v>
      </c>
      <c r="C33" s="155"/>
      <c r="D33" s="155"/>
      <c r="E33" s="6"/>
      <c r="F33" s="155"/>
      <c r="G33" s="155"/>
    </row>
    <row r="34" spans="1:7" x14ac:dyDescent="0.4">
      <c r="A34" s="6" t="s">
        <v>0</v>
      </c>
      <c r="B34" s="155">
        <v>1</v>
      </c>
      <c r="C34" s="155"/>
      <c r="D34" s="155"/>
      <c r="E34" s="6"/>
      <c r="F34" s="155"/>
      <c r="G34" s="155"/>
    </row>
    <row r="35" spans="1:7" x14ac:dyDescent="0.4">
      <c r="A35" s="6" t="s">
        <v>1</v>
      </c>
      <c r="B35" s="155">
        <v>2</v>
      </c>
      <c r="C35" s="155"/>
      <c r="D35" s="155"/>
      <c r="E35" s="6"/>
      <c r="F35" s="155"/>
      <c r="G35" s="155"/>
    </row>
    <row r="36" spans="1:7" x14ac:dyDescent="0.4">
      <c r="A36" s="6" t="s">
        <v>2</v>
      </c>
      <c r="B36" s="155">
        <v>3</v>
      </c>
      <c r="C36" s="155"/>
      <c r="D36" s="155"/>
      <c r="E36" s="6"/>
      <c r="F36" s="155"/>
      <c r="G36" s="155"/>
    </row>
    <row r="37" spans="1:7" x14ac:dyDescent="0.4">
      <c r="B37" s="155"/>
      <c r="C37" s="155"/>
      <c r="D37" s="155"/>
      <c r="E37" s="6"/>
      <c r="F37" s="155"/>
      <c r="G37" s="155"/>
    </row>
  </sheetData>
  <sheetProtection algorithmName="SHA-512" hashValue="rR1bHjSWCFQofGMM6lM9j08tVENpAEb8glXfMtcCJy4hObjuX0K6p43RUPzfBhKgZsx1rHg2XT9rksIkYBWkVA==" saltValue="MqseGeXU+uSHt752HkNbdw==" spinCount="100000" sheet="1" objects="1" scenarios="1"/>
  <sortState xmlns:xlrd2="http://schemas.microsoft.com/office/spreadsheetml/2017/richdata2" ref="A5:G16">
    <sortCondition ref="A5:A16"/>
  </sortState>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937-47FB-420D-A356-AE087231F7B2}">
  <dimension ref="A1:H37"/>
  <sheetViews>
    <sheetView showGridLines="0" zoomScale="70" zoomScaleNormal="70" workbookViewId="0"/>
  </sheetViews>
  <sheetFormatPr defaultRowHeight="18" x14ac:dyDescent="0.4"/>
  <cols>
    <col min="1" max="1" width="10.25" style="6" bestFit="1" customWidth="1"/>
    <col min="2" max="7" width="8.75" style="163"/>
    <col min="8" max="16384" width="9" style="6"/>
  </cols>
  <sheetData>
    <row r="1" spans="1:8" ht="23.25" x14ac:dyDescent="0.4">
      <c r="A1" s="154" t="s">
        <v>14</v>
      </c>
      <c r="B1" s="155"/>
      <c r="C1" s="155"/>
      <c r="D1" s="155"/>
      <c r="E1" s="155"/>
      <c r="F1" s="155"/>
      <c r="G1" s="155"/>
    </row>
    <row r="2" spans="1:8" ht="23.25" x14ac:dyDescent="0.4">
      <c r="A2" s="154"/>
      <c r="B2" s="155"/>
      <c r="C2" s="155"/>
      <c r="D2" s="155"/>
      <c r="E2" s="155"/>
      <c r="F2" s="155"/>
      <c r="G2" s="155"/>
    </row>
    <row r="3" spans="1:8" ht="23.25" x14ac:dyDescent="0.4">
      <c r="A3" s="154" t="s">
        <v>13</v>
      </c>
      <c r="B3" s="155"/>
      <c r="C3" s="155"/>
      <c r="D3" s="155"/>
      <c r="E3" s="155"/>
      <c r="F3" s="155"/>
      <c r="G3" s="155"/>
    </row>
    <row r="4" spans="1:8" x14ac:dyDescent="0.4">
      <c r="A4" s="160" t="s">
        <v>3</v>
      </c>
      <c r="B4" s="161">
        <v>1</v>
      </c>
      <c r="C4" s="161">
        <v>2</v>
      </c>
      <c r="D4" s="161">
        <v>3</v>
      </c>
      <c r="E4" s="161">
        <v>4</v>
      </c>
      <c r="F4" s="161">
        <v>5</v>
      </c>
      <c r="G4" s="161">
        <v>6</v>
      </c>
    </row>
    <row r="5" spans="1:8" x14ac:dyDescent="0.4">
      <c r="A5" s="164">
        <v>45839</v>
      </c>
      <c r="B5" s="155">
        <v>7580</v>
      </c>
      <c r="C5" s="155">
        <v>5750</v>
      </c>
      <c r="D5" s="155">
        <v>5030</v>
      </c>
      <c r="E5" s="155">
        <v>4560</v>
      </c>
      <c r="F5" s="155">
        <v>4080</v>
      </c>
      <c r="G5" s="155">
        <v>2310</v>
      </c>
      <c r="H5" s="159"/>
    </row>
    <row r="6" spans="1:8" x14ac:dyDescent="0.4">
      <c r="A6" s="164">
        <v>45870</v>
      </c>
      <c r="B6" s="155">
        <v>6950</v>
      </c>
      <c r="C6" s="155">
        <v>5270</v>
      </c>
      <c r="D6" s="155">
        <v>4610</v>
      </c>
      <c r="E6" s="155">
        <v>4180</v>
      </c>
      <c r="F6" s="155">
        <v>3740</v>
      </c>
      <c r="G6" s="155">
        <v>2120</v>
      </c>
      <c r="H6" s="159"/>
    </row>
    <row r="7" spans="1:8" x14ac:dyDescent="0.4">
      <c r="A7" s="164">
        <v>45901</v>
      </c>
      <c r="B7" s="155">
        <v>6320</v>
      </c>
      <c r="C7" s="155">
        <v>4790</v>
      </c>
      <c r="D7" s="155">
        <v>4190</v>
      </c>
      <c r="E7" s="155">
        <v>3800</v>
      </c>
      <c r="F7" s="155">
        <v>3400</v>
      </c>
      <c r="G7" s="155">
        <v>1930</v>
      </c>
      <c r="H7" s="159"/>
    </row>
    <row r="8" spans="1:8" x14ac:dyDescent="0.4">
      <c r="A8" s="164">
        <v>45931</v>
      </c>
      <c r="B8" s="155">
        <v>5690</v>
      </c>
      <c r="C8" s="155">
        <v>4310</v>
      </c>
      <c r="D8" s="155">
        <v>3770</v>
      </c>
      <c r="E8" s="155">
        <v>3420</v>
      </c>
      <c r="F8" s="155">
        <v>3060</v>
      </c>
      <c r="G8" s="155">
        <v>1730</v>
      </c>
      <c r="H8" s="159"/>
    </row>
    <row r="9" spans="1:8" x14ac:dyDescent="0.4">
      <c r="A9" s="164">
        <v>45962</v>
      </c>
      <c r="B9" s="155">
        <v>5050</v>
      </c>
      <c r="C9" s="155">
        <v>3830</v>
      </c>
      <c r="D9" s="155">
        <v>3350</v>
      </c>
      <c r="E9" s="155">
        <v>3040</v>
      </c>
      <c r="F9" s="155">
        <v>2720</v>
      </c>
      <c r="G9" s="155">
        <v>1540</v>
      </c>
      <c r="H9" s="159"/>
    </row>
    <row r="10" spans="1:8" x14ac:dyDescent="0.4">
      <c r="A10" s="164">
        <v>45992</v>
      </c>
      <c r="B10" s="155">
        <v>4420</v>
      </c>
      <c r="C10" s="155">
        <v>3350</v>
      </c>
      <c r="D10" s="155">
        <v>2930</v>
      </c>
      <c r="E10" s="155">
        <v>2660</v>
      </c>
      <c r="F10" s="155">
        <v>2380</v>
      </c>
      <c r="G10" s="155">
        <v>1350</v>
      </c>
      <c r="H10" s="159"/>
    </row>
    <row r="11" spans="1:8" x14ac:dyDescent="0.4">
      <c r="A11" s="164">
        <v>46023</v>
      </c>
      <c r="B11" s="155">
        <v>3790</v>
      </c>
      <c r="C11" s="155">
        <v>2880</v>
      </c>
      <c r="D11" s="155">
        <v>2520</v>
      </c>
      <c r="E11" s="155">
        <v>2280</v>
      </c>
      <c r="F11" s="155">
        <v>2040</v>
      </c>
      <c r="G11" s="155">
        <v>1160</v>
      </c>
      <c r="H11" s="159"/>
    </row>
    <row r="12" spans="1:8" x14ac:dyDescent="0.4">
      <c r="A12" s="164">
        <v>46054</v>
      </c>
      <c r="B12" s="155">
        <v>3160</v>
      </c>
      <c r="C12" s="155">
        <v>2400</v>
      </c>
      <c r="D12" s="155">
        <v>2100</v>
      </c>
      <c r="E12" s="155">
        <v>1900</v>
      </c>
      <c r="F12" s="155">
        <v>1700</v>
      </c>
      <c r="G12" s="155">
        <v>960</v>
      </c>
      <c r="H12" s="159"/>
    </row>
    <row r="13" spans="1:8" x14ac:dyDescent="0.4">
      <c r="A13" s="164">
        <v>46082</v>
      </c>
      <c r="B13" s="155">
        <v>2530</v>
      </c>
      <c r="C13" s="155">
        <v>1920</v>
      </c>
      <c r="D13" s="155">
        <v>1680</v>
      </c>
      <c r="E13" s="155">
        <v>1520</v>
      </c>
      <c r="F13" s="155">
        <v>1360</v>
      </c>
      <c r="G13" s="155">
        <v>770</v>
      </c>
      <c r="H13" s="159"/>
    </row>
    <row r="14" spans="1:8" x14ac:dyDescent="0.4">
      <c r="A14" s="164">
        <v>46113</v>
      </c>
      <c r="B14" s="155">
        <v>1900</v>
      </c>
      <c r="C14" s="155">
        <v>1440</v>
      </c>
      <c r="D14" s="155">
        <v>1260</v>
      </c>
      <c r="E14" s="155">
        <v>1140</v>
      </c>
      <c r="F14" s="155">
        <v>1020</v>
      </c>
      <c r="G14" s="155">
        <v>580</v>
      </c>
      <c r="H14" s="159"/>
    </row>
    <row r="15" spans="1:8" x14ac:dyDescent="0.4">
      <c r="A15" s="164">
        <v>46143</v>
      </c>
      <c r="B15" s="155">
        <v>1260</v>
      </c>
      <c r="C15" s="155">
        <v>960</v>
      </c>
      <c r="D15" s="155">
        <v>840</v>
      </c>
      <c r="E15" s="155">
        <v>760</v>
      </c>
      <c r="F15" s="155">
        <v>680</v>
      </c>
      <c r="G15" s="155">
        <v>390</v>
      </c>
      <c r="H15" s="159"/>
    </row>
    <row r="16" spans="1:8" x14ac:dyDescent="0.4">
      <c r="A16" s="164">
        <v>46174</v>
      </c>
      <c r="B16" s="155">
        <v>630</v>
      </c>
      <c r="C16" s="155">
        <v>480</v>
      </c>
      <c r="D16" s="155">
        <v>420</v>
      </c>
      <c r="E16" s="155">
        <v>380</v>
      </c>
      <c r="F16" s="155">
        <v>340</v>
      </c>
      <c r="G16" s="155">
        <v>190</v>
      </c>
      <c r="H16" s="159"/>
    </row>
    <row r="17" spans="1:8" x14ac:dyDescent="0.4">
      <c r="B17" s="155"/>
      <c r="C17" s="155"/>
      <c r="D17" s="155"/>
      <c r="E17" s="155"/>
      <c r="F17" s="155"/>
      <c r="G17" s="155"/>
      <c r="H17" s="155"/>
    </row>
    <row r="18" spans="1:8" ht="23.25" x14ac:dyDescent="0.4">
      <c r="A18" s="154" t="s">
        <v>8</v>
      </c>
      <c r="B18" s="155"/>
      <c r="C18" s="155"/>
      <c r="D18" s="155"/>
      <c r="E18" s="6"/>
      <c r="F18" s="6"/>
      <c r="G18" s="155"/>
    </row>
    <row r="19" spans="1:8" x14ac:dyDescent="0.4">
      <c r="A19" s="160" t="s">
        <v>3</v>
      </c>
      <c r="B19" s="161" t="s">
        <v>0</v>
      </c>
      <c r="C19" s="161" t="s">
        <v>1</v>
      </c>
      <c r="D19" s="161" t="s">
        <v>2</v>
      </c>
      <c r="E19" s="6"/>
      <c r="F19" s="6"/>
      <c r="G19" s="155"/>
    </row>
    <row r="20" spans="1:8" x14ac:dyDescent="0.4">
      <c r="A20" s="162">
        <v>45839</v>
      </c>
      <c r="B20" s="155">
        <v>10820</v>
      </c>
      <c r="C20" s="155">
        <v>7160</v>
      </c>
      <c r="D20" s="155">
        <v>5600</v>
      </c>
      <c r="E20" s="159"/>
      <c r="F20" s="6"/>
      <c r="G20" s="155"/>
    </row>
    <row r="21" spans="1:8" x14ac:dyDescent="0.4">
      <c r="A21" s="162">
        <v>45870</v>
      </c>
      <c r="B21" s="155">
        <v>9920</v>
      </c>
      <c r="C21" s="155">
        <v>6560</v>
      </c>
      <c r="D21" s="155">
        <v>5130</v>
      </c>
      <c r="E21" s="159"/>
      <c r="F21" s="6"/>
      <c r="G21" s="155"/>
    </row>
    <row r="22" spans="1:8" x14ac:dyDescent="0.4">
      <c r="A22" s="162">
        <v>45901</v>
      </c>
      <c r="B22" s="155">
        <v>9020</v>
      </c>
      <c r="C22" s="155">
        <v>5970</v>
      </c>
      <c r="D22" s="155">
        <v>4670</v>
      </c>
      <c r="E22" s="159"/>
      <c r="F22" s="6"/>
      <c r="G22" s="155"/>
    </row>
    <row r="23" spans="1:8" x14ac:dyDescent="0.4">
      <c r="A23" s="162">
        <v>45931</v>
      </c>
      <c r="B23" s="155">
        <v>8120</v>
      </c>
      <c r="C23" s="155">
        <v>5370</v>
      </c>
      <c r="D23" s="155">
        <v>4200</v>
      </c>
      <c r="E23" s="159"/>
      <c r="F23" s="6"/>
      <c r="G23" s="155"/>
    </row>
    <row r="24" spans="1:8" x14ac:dyDescent="0.4">
      <c r="A24" s="162">
        <v>45962</v>
      </c>
      <c r="B24" s="155">
        <v>7210</v>
      </c>
      <c r="C24" s="155">
        <v>4770</v>
      </c>
      <c r="D24" s="155">
        <v>3730</v>
      </c>
      <c r="E24" s="159"/>
      <c r="F24" s="6"/>
      <c r="G24" s="155"/>
    </row>
    <row r="25" spans="1:8" x14ac:dyDescent="0.4">
      <c r="A25" s="162">
        <v>45992</v>
      </c>
      <c r="B25" s="155">
        <v>6310</v>
      </c>
      <c r="C25" s="155">
        <v>4180</v>
      </c>
      <c r="D25" s="155">
        <v>3270</v>
      </c>
      <c r="E25" s="159"/>
      <c r="F25" s="6"/>
      <c r="G25" s="155"/>
    </row>
    <row r="26" spans="1:8" x14ac:dyDescent="0.4">
      <c r="A26" s="162">
        <v>46023</v>
      </c>
      <c r="B26" s="155">
        <v>5410</v>
      </c>
      <c r="C26" s="155">
        <v>3580</v>
      </c>
      <c r="D26" s="155">
        <v>2800</v>
      </c>
      <c r="E26" s="159"/>
      <c r="F26" s="6"/>
      <c r="G26" s="155"/>
    </row>
    <row r="27" spans="1:8" x14ac:dyDescent="0.4">
      <c r="A27" s="162">
        <v>46054</v>
      </c>
      <c r="B27" s="155">
        <v>4510</v>
      </c>
      <c r="C27" s="155">
        <v>2980</v>
      </c>
      <c r="D27" s="155">
        <v>2330</v>
      </c>
      <c r="E27" s="159"/>
      <c r="F27" s="6"/>
      <c r="G27" s="155"/>
    </row>
    <row r="28" spans="1:8" x14ac:dyDescent="0.4">
      <c r="A28" s="162">
        <v>46082</v>
      </c>
      <c r="B28" s="155">
        <v>3610</v>
      </c>
      <c r="C28" s="155">
        <v>2390</v>
      </c>
      <c r="D28" s="155">
        <v>1870</v>
      </c>
      <c r="E28" s="159"/>
      <c r="F28" s="6"/>
      <c r="G28" s="155"/>
    </row>
    <row r="29" spans="1:8" x14ac:dyDescent="0.4">
      <c r="A29" s="162">
        <v>46113</v>
      </c>
      <c r="B29" s="155">
        <v>2710</v>
      </c>
      <c r="C29" s="155">
        <v>1790</v>
      </c>
      <c r="D29" s="155">
        <v>1400</v>
      </c>
      <c r="E29" s="159"/>
      <c r="F29" s="6"/>
      <c r="G29" s="155"/>
    </row>
    <row r="30" spans="1:8" x14ac:dyDescent="0.4">
      <c r="A30" s="162">
        <v>46143</v>
      </c>
      <c r="B30" s="155">
        <v>1800</v>
      </c>
      <c r="C30" s="155">
        <v>1190</v>
      </c>
      <c r="D30" s="155">
        <v>930</v>
      </c>
      <c r="E30" s="159"/>
      <c r="F30" s="6"/>
      <c r="G30" s="155"/>
    </row>
    <row r="31" spans="1:8" x14ac:dyDescent="0.4">
      <c r="A31" s="162">
        <v>46174</v>
      </c>
      <c r="B31" s="155">
        <v>900</v>
      </c>
      <c r="C31" s="155">
        <v>600</v>
      </c>
      <c r="D31" s="155">
        <v>470</v>
      </c>
      <c r="E31" s="159"/>
      <c r="F31" s="6"/>
      <c r="G31" s="155"/>
    </row>
    <row r="32" spans="1:8" x14ac:dyDescent="0.4">
      <c r="B32" s="155"/>
      <c r="C32" s="155"/>
      <c r="D32" s="155"/>
      <c r="E32" s="155"/>
      <c r="F32" s="6"/>
      <c r="G32" s="155"/>
    </row>
    <row r="33" spans="1:7" x14ac:dyDescent="0.4">
      <c r="A33" s="6" t="s">
        <v>11</v>
      </c>
      <c r="B33" s="155" t="s">
        <v>12</v>
      </c>
      <c r="C33" s="155"/>
      <c r="D33" s="155"/>
      <c r="E33" s="6"/>
      <c r="F33" s="6"/>
      <c r="G33" s="155"/>
    </row>
    <row r="34" spans="1:7" x14ac:dyDescent="0.4">
      <c r="A34" s="6" t="s">
        <v>0</v>
      </c>
      <c r="B34" s="155">
        <v>1</v>
      </c>
      <c r="C34" s="155"/>
      <c r="D34" s="155"/>
      <c r="E34" s="6"/>
      <c r="F34" s="6"/>
      <c r="G34" s="155"/>
    </row>
    <row r="35" spans="1:7" x14ac:dyDescent="0.4">
      <c r="A35" s="6" t="s">
        <v>1</v>
      </c>
      <c r="B35" s="155">
        <v>2</v>
      </c>
      <c r="C35" s="155"/>
      <c r="D35" s="155"/>
      <c r="E35" s="6"/>
      <c r="F35" s="6"/>
      <c r="G35" s="155"/>
    </row>
    <row r="36" spans="1:7" x14ac:dyDescent="0.4">
      <c r="A36" s="6" t="s">
        <v>2</v>
      </c>
      <c r="B36" s="155">
        <v>3</v>
      </c>
      <c r="C36" s="155"/>
      <c r="D36" s="155"/>
      <c r="E36" s="6"/>
      <c r="F36" s="6"/>
      <c r="G36" s="155"/>
    </row>
    <row r="37" spans="1:7" x14ac:dyDescent="0.4">
      <c r="B37" s="155"/>
      <c r="C37" s="155"/>
      <c r="D37" s="155"/>
      <c r="E37" s="155"/>
      <c r="F37" s="155"/>
      <c r="G37" s="155"/>
    </row>
  </sheetData>
  <sheetProtection algorithmName="SHA-512" hashValue="l17qus3gTz5JdyWvZfOJ+CPKUidPHUaIPls4GWLHM786pMQxvpjgHUJGu2S8Xf6j0eup5K1u2q0JjkrXcYvz8A==" saltValue="oOiGBLYgb0OCGvN3dnI5sQ==" spinCount="100000" sheet="1" objects="1" scenarios="1"/>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988C-5BF6-4463-97E8-CE70A6AA23AE}">
  <dimension ref="A1:J37"/>
  <sheetViews>
    <sheetView showGridLines="0" zoomScale="70" zoomScaleNormal="70" workbookViewId="0"/>
  </sheetViews>
  <sheetFormatPr defaultRowHeight="18" x14ac:dyDescent="0.4"/>
  <cols>
    <col min="1" max="1" width="10.25" style="6" bestFit="1" customWidth="1"/>
    <col min="2" max="7" width="8.75" style="163"/>
    <col min="8" max="9" width="9" style="6"/>
    <col min="10" max="10" width="10.25" style="6" customWidth="1"/>
    <col min="11" max="16384" width="9" style="6"/>
  </cols>
  <sheetData>
    <row r="1" spans="1:10" ht="23.25" x14ac:dyDescent="0.4">
      <c r="A1" s="154" t="s">
        <v>83</v>
      </c>
      <c r="B1" s="155"/>
      <c r="C1" s="155"/>
      <c r="D1" s="155"/>
      <c r="E1" s="155"/>
      <c r="F1" s="155"/>
      <c r="G1" s="155"/>
    </row>
    <row r="2" spans="1:10" ht="23.25" x14ac:dyDescent="0.4">
      <c r="A2" s="154"/>
      <c r="B2" s="155"/>
      <c r="C2" s="155"/>
      <c r="D2" s="155"/>
      <c r="E2" s="155"/>
      <c r="F2" s="155"/>
      <c r="G2" s="155"/>
    </row>
    <row r="3" spans="1:10" ht="23.25" x14ac:dyDescent="0.4">
      <c r="A3" s="154" t="s">
        <v>7</v>
      </c>
      <c r="B3" s="155"/>
      <c r="C3" s="155"/>
      <c r="D3" s="155"/>
      <c r="E3" s="155"/>
      <c r="F3" s="155"/>
      <c r="G3" s="155"/>
    </row>
    <row r="4" spans="1:10" x14ac:dyDescent="0.4">
      <c r="A4" s="156" t="s">
        <v>3</v>
      </c>
      <c r="B4" s="157">
        <v>1</v>
      </c>
      <c r="C4" s="157">
        <v>2</v>
      </c>
      <c r="D4" s="157">
        <v>3</v>
      </c>
      <c r="E4" s="157">
        <v>4</v>
      </c>
      <c r="F4" s="157">
        <v>5</v>
      </c>
      <c r="G4" s="157">
        <v>6</v>
      </c>
      <c r="H4" s="157">
        <v>7</v>
      </c>
      <c r="I4" s="157">
        <v>8</v>
      </c>
    </row>
    <row r="5" spans="1:10" x14ac:dyDescent="0.4">
      <c r="A5" s="158">
        <v>45839</v>
      </c>
      <c r="B5" s="155">
        <v>75530</v>
      </c>
      <c r="C5" s="155">
        <v>65740</v>
      </c>
      <c r="D5" s="155">
        <v>59930</v>
      </c>
      <c r="E5" s="155">
        <v>56050</v>
      </c>
      <c r="F5" s="155">
        <v>50840</v>
      </c>
      <c r="G5" s="155">
        <v>9780</v>
      </c>
      <c r="H5" s="155">
        <v>10520</v>
      </c>
      <c r="I5" s="155">
        <v>10670</v>
      </c>
      <c r="J5" s="159"/>
    </row>
    <row r="6" spans="1:10" x14ac:dyDescent="0.4">
      <c r="A6" s="158">
        <v>45870</v>
      </c>
      <c r="B6" s="155">
        <v>69240</v>
      </c>
      <c r="C6" s="155">
        <v>60260</v>
      </c>
      <c r="D6" s="155">
        <v>54940</v>
      </c>
      <c r="E6" s="155">
        <v>51380</v>
      </c>
      <c r="F6" s="155">
        <v>46600</v>
      </c>
      <c r="G6" s="155">
        <v>8970</v>
      </c>
      <c r="H6" s="155">
        <v>9640</v>
      </c>
      <c r="I6" s="155">
        <v>9780</v>
      </c>
      <c r="J6" s="159"/>
    </row>
    <row r="7" spans="1:10" x14ac:dyDescent="0.4">
      <c r="A7" s="158">
        <v>45901</v>
      </c>
      <c r="B7" s="155">
        <v>62940</v>
      </c>
      <c r="C7" s="155">
        <v>54780</v>
      </c>
      <c r="D7" s="155">
        <v>49940</v>
      </c>
      <c r="E7" s="155">
        <v>46710</v>
      </c>
      <c r="F7" s="155">
        <v>42370</v>
      </c>
      <c r="G7" s="155">
        <v>8150</v>
      </c>
      <c r="H7" s="155">
        <v>8770</v>
      </c>
      <c r="I7" s="155">
        <v>8890</v>
      </c>
      <c r="J7" s="159"/>
    </row>
    <row r="8" spans="1:10" x14ac:dyDescent="0.4">
      <c r="A8" s="158">
        <v>45931</v>
      </c>
      <c r="B8" s="155">
        <v>56650</v>
      </c>
      <c r="C8" s="155">
        <v>49310</v>
      </c>
      <c r="D8" s="155">
        <v>44950</v>
      </c>
      <c r="E8" s="155">
        <v>42040</v>
      </c>
      <c r="F8" s="155">
        <v>38130</v>
      </c>
      <c r="G8" s="155">
        <v>7340</v>
      </c>
      <c r="H8" s="155">
        <v>7890</v>
      </c>
      <c r="I8" s="155">
        <v>8000</v>
      </c>
      <c r="J8" s="159"/>
    </row>
    <row r="9" spans="1:10" x14ac:dyDescent="0.4">
      <c r="A9" s="158">
        <v>45962</v>
      </c>
      <c r="B9" s="155">
        <v>50350</v>
      </c>
      <c r="C9" s="155">
        <v>43830</v>
      </c>
      <c r="D9" s="155">
        <v>39950</v>
      </c>
      <c r="E9" s="155">
        <v>37370</v>
      </c>
      <c r="F9" s="155">
        <v>33890</v>
      </c>
      <c r="G9" s="155">
        <v>6520</v>
      </c>
      <c r="H9" s="155">
        <v>7010</v>
      </c>
      <c r="I9" s="155">
        <v>7110</v>
      </c>
      <c r="J9" s="159"/>
    </row>
    <row r="10" spans="1:10" x14ac:dyDescent="0.4">
      <c r="A10" s="158">
        <v>45992</v>
      </c>
      <c r="B10" s="155">
        <v>44060</v>
      </c>
      <c r="C10" s="155">
        <v>38350</v>
      </c>
      <c r="D10" s="155">
        <v>34960</v>
      </c>
      <c r="E10" s="155">
        <v>32700</v>
      </c>
      <c r="F10" s="155">
        <v>29660</v>
      </c>
      <c r="G10" s="155">
        <v>5710</v>
      </c>
      <c r="H10" s="155">
        <v>6140</v>
      </c>
      <c r="I10" s="155">
        <v>6220</v>
      </c>
      <c r="J10" s="159"/>
    </row>
    <row r="11" spans="1:10" x14ac:dyDescent="0.4">
      <c r="A11" s="158">
        <v>46023</v>
      </c>
      <c r="B11" s="155">
        <v>37770</v>
      </c>
      <c r="C11" s="155">
        <v>32870</v>
      </c>
      <c r="D11" s="155">
        <v>29970</v>
      </c>
      <c r="E11" s="155">
        <v>28030</v>
      </c>
      <c r="F11" s="155">
        <v>25420</v>
      </c>
      <c r="G11" s="155">
        <v>4890</v>
      </c>
      <c r="H11" s="155">
        <v>5260</v>
      </c>
      <c r="I11" s="155">
        <v>5340</v>
      </c>
      <c r="J11" s="159"/>
    </row>
    <row r="12" spans="1:10" x14ac:dyDescent="0.4">
      <c r="A12" s="158">
        <v>46054</v>
      </c>
      <c r="B12" s="155">
        <v>31470</v>
      </c>
      <c r="C12" s="155">
        <v>27390</v>
      </c>
      <c r="D12" s="155">
        <v>24970</v>
      </c>
      <c r="E12" s="155">
        <v>23350</v>
      </c>
      <c r="F12" s="155">
        <v>21180</v>
      </c>
      <c r="G12" s="155">
        <v>4080</v>
      </c>
      <c r="H12" s="155">
        <v>4380</v>
      </c>
      <c r="I12" s="155">
        <v>4450</v>
      </c>
      <c r="J12" s="159"/>
    </row>
    <row r="13" spans="1:10" x14ac:dyDescent="0.4">
      <c r="A13" s="158">
        <v>46082</v>
      </c>
      <c r="B13" s="155">
        <v>25180</v>
      </c>
      <c r="C13" s="155">
        <v>21910</v>
      </c>
      <c r="D13" s="155">
        <v>19980</v>
      </c>
      <c r="E13" s="155">
        <v>18680</v>
      </c>
      <c r="F13" s="155">
        <v>16950</v>
      </c>
      <c r="G13" s="155">
        <v>3260</v>
      </c>
      <c r="H13" s="155">
        <v>3510</v>
      </c>
      <c r="I13" s="155">
        <v>3560</v>
      </c>
      <c r="J13" s="159"/>
    </row>
    <row r="14" spans="1:10" x14ac:dyDescent="0.4">
      <c r="A14" s="158">
        <v>46113</v>
      </c>
      <c r="B14" s="155">
        <v>18880</v>
      </c>
      <c r="C14" s="155">
        <v>16440</v>
      </c>
      <c r="D14" s="155">
        <v>14980</v>
      </c>
      <c r="E14" s="155">
        <v>14010</v>
      </c>
      <c r="F14" s="155">
        <v>12710</v>
      </c>
      <c r="G14" s="155">
        <v>2450</v>
      </c>
      <c r="H14" s="155">
        <v>2630</v>
      </c>
      <c r="I14" s="155">
        <v>2670</v>
      </c>
      <c r="J14" s="159"/>
    </row>
    <row r="15" spans="1:10" x14ac:dyDescent="0.4">
      <c r="A15" s="158">
        <v>46143</v>
      </c>
      <c r="B15" s="155">
        <v>12590</v>
      </c>
      <c r="C15" s="155">
        <v>10960</v>
      </c>
      <c r="D15" s="155">
        <v>9990</v>
      </c>
      <c r="E15" s="155">
        <v>9340</v>
      </c>
      <c r="F15" s="155">
        <v>8470</v>
      </c>
      <c r="G15" s="155">
        <v>1630</v>
      </c>
      <c r="H15" s="155">
        <v>1750</v>
      </c>
      <c r="I15" s="155">
        <v>1780</v>
      </c>
      <c r="J15" s="159"/>
    </row>
    <row r="16" spans="1:10" x14ac:dyDescent="0.4">
      <c r="A16" s="158">
        <v>46174</v>
      </c>
      <c r="B16" s="155">
        <v>6290</v>
      </c>
      <c r="C16" s="155">
        <v>5480</v>
      </c>
      <c r="D16" s="155">
        <v>4990</v>
      </c>
      <c r="E16" s="155">
        <v>4670</v>
      </c>
      <c r="F16" s="155">
        <v>4240</v>
      </c>
      <c r="G16" s="155">
        <v>820</v>
      </c>
      <c r="H16" s="155">
        <v>880</v>
      </c>
      <c r="I16" s="155">
        <v>890</v>
      </c>
      <c r="J16" s="159"/>
    </row>
    <row r="17" spans="1:10" x14ac:dyDescent="0.4">
      <c r="B17" s="155"/>
      <c r="C17" s="155"/>
      <c r="D17" s="155"/>
      <c r="E17" s="155"/>
      <c r="F17" s="155"/>
      <c r="G17" s="155"/>
      <c r="H17" s="155"/>
      <c r="I17" s="155"/>
      <c r="J17" s="155"/>
    </row>
    <row r="18" spans="1:10" ht="23.25" x14ac:dyDescent="0.4">
      <c r="A18" s="165" t="s">
        <v>8</v>
      </c>
      <c r="B18" s="155"/>
      <c r="C18" s="155"/>
      <c r="D18" s="155"/>
      <c r="E18" s="6"/>
      <c r="F18" s="6"/>
      <c r="G18" s="155"/>
    </row>
    <row r="19" spans="1:10" x14ac:dyDescent="0.4">
      <c r="A19" s="160" t="s">
        <v>3</v>
      </c>
      <c r="B19" s="161" t="s">
        <v>0</v>
      </c>
      <c r="C19" s="161" t="s">
        <v>1</v>
      </c>
      <c r="D19" s="161" t="s">
        <v>2</v>
      </c>
      <c r="E19" s="6"/>
      <c r="F19" s="6"/>
      <c r="G19" s="155"/>
    </row>
    <row r="20" spans="1:10" x14ac:dyDescent="0.4">
      <c r="A20" s="162">
        <v>45839</v>
      </c>
      <c r="B20" s="155">
        <v>16010</v>
      </c>
      <c r="C20" s="155">
        <v>10590</v>
      </c>
      <c r="D20" s="155">
        <v>8290</v>
      </c>
      <c r="E20" s="159"/>
      <c r="F20" s="6"/>
      <c r="G20" s="155"/>
    </row>
    <row r="21" spans="1:10" x14ac:dyDescent="0.4">
      <c r="A21" s="162">
        <v>45870</v>
      </c>
      <c r="B21" s="155">
        <v>14680</v>
      </c>
      <c r="C21" s="155">
        <v>9710</v>
      </c>
      <c r="D21" s="155">
        <v>7600</v>
      </c>
      <c r="E21" s="159"/>
      <c r="F21" s="6"/>
      <c r="G21" s="155"/>
    </row>
    <row r="22" spans="1:10" x14ac:dyDescent="0.4">
      <c r="A22" s="162">
        <v>45901</v>
      </c>
      <c r="B22" s="155">
        <v>13340</v>
      </c>
      <c r="C22" s="155">
        <v>8830</v>
      </c>
      <c r="D22" s="155">
        <v>6910</v>
      </c>
      <c r="E22" s="159"/>
      <c r="F22" s="6"/>
      <c r="G22" s="155"/>
    </row>
    <row r="23" spans="1:10" x14ac:dyDescent="0.4">
      <c r="A23" s="162">
        <v>45931</v>
      </c>
      <c r="B23" s="155">
        <v>12010</v>
      </c>
      <c r="C23" s="155">
        <v>7940</v>
      </c>
      <c r="D23" s="155">
        <v>6220</v>
      </c>
      <c r="E23" s="159"/>
      <c r="F23" s="6"/>
      <c r="G23" s="155"/>
    </row>
    <row r="24" spans="1:10" x14ac:dyDescent="0.4">
      <c r="A24" s="162">
        <v>45962</v>
      </c>
      <c r="B24" s="155">
        <v>10670</v>
      </c>
      <c r="C24" s="155">
        <v>7060</v>
      </c>
      <c r="D24" s="155">
        <v>5530</v>
      </c>
      <c r="E24" s="159"/>
      <c r="F24" s="6"/>
      <c r="G24" s="155"/>
    </row>
    <row r="25" spans="1:10" x14ac:dyDescent="0.4">
      <c r="A25" s="162">
        <v>45992</v>
      </c>
      <c r="B25" s="155">
        <v>9340</v>
      </c>
      <c r="C25" s="155">
        <v>6180</v>
      </c>
      <c r="D25" s="155">
        <v>4840</v>
      </c>
      <c r="E25" s="159"/>
      <c r="F25" s="6"/>
      <c r="G25" s="155"/>
    </row>
    <row r="26" spans="1:10" x14ac:dyDescent="0.4">
      <c r="A26" s="162">
        <v>46023</v>
      </c>
      <c r="B26" s="155">
        <v>8010</v>
      </c>
      <c r="C26" s="155">
        <v>5300</v>
      </c>
      <c r="D26" s="155">
        <v>4150</v>
      </c>
      <c r="E26" s="159"/>
      <c r="F26" s="6"/>
      <c r="G26" s="155"/>
    </row>
    <row r="27" spans="1:10" x14ac:dyDescent="0.4">
      <c r="A27" s="162">
        <v>46054</v>
      </c>
      <c r="B27" s="155">
        <v>6670</v>
      </c>
      <c r="C27" s="155">
        <v>4410</v>
      </c>
      <c r="D27" s="155">
        <v>3450</v>
      </c>
      <c r="E27" s="159"/>
      <c r="F27" s="6"/>
      <c r="G27" s="155"/>
    </row>
    <row r="28" spans="1:10" x14ac:dyDescent="0.4">
      <c r="A28" s="162">
        <v>46082</v>
      </c>
      <c r="B28" s="155">
        <v>5340</v>
      </c>
      <c r="C28" s="155">
        <v>3530</v>
      </c>
      <c r="D28" s="155">
        <v>2760</v>
      </c>
      <c r="E28" s="159"/>
      <c r="F28" s="6"/>
      <c r="G28" s="155"/>
    </row>
    <row r="29" spans="1:10" x14ac:dyDescent="0.4">
      <c r="A29" s="162">
        <v>46113</v>
      </c>
      <c r="B29" s="155">
        <v>4000</v>
      </c>
      <c r="C29" s="155">
        <v>2650</v>
      </c>
      <c r="D29" s="155">
        <v>2070</v>
      </c>
      <c r="E29" s="159"/>
      <c r="F29" s="6"/>
      <c r="G29" s="155"/>
    </row>
    <row r="30" spans="1:10" x14ac:dyDescent="0.4">
      <c r="A30" s="162">
        <v>46143</v>
      </c>
      <c r="B30" s="155">
        <v>2670</v>
      </c>
      <c r="C30" s="155">
        <v>1770</v>
      </c>
      <c r="D30" s="155">
        <v>1380</v>
      </c>
      <c r="E30" s="159"/>
      <c r="F30" s="6"/>
      <c r="G30" s="155"/>
    </row>
    <row r="31" spans="1:10" x14ac:dyDescent="0.4">
      <c r="A31" s="162">
        <v>46174</v>
      </c>
      <c r="B31" s="155">
        <v>1330</v>
      </c>
      <c r="C31" s="155">
        <v>880</v>
      </c>
      <c r="D31" s="155">
        <v>690</v>
      </c>
      <c r="E31" s="159"/>
      <c r="F31" s="6"/>
      <c r="G31" s="155"/>
    </row>
    <row r="32" spans="1:10" x14ac:dyDescent="0.4">
      <c r="B32" s="155"/>
      <c r="C32" s="155"/>
      <c r="D32" s="155"/>
      <c r="E32" s="155"/>
      <c r="F32" s="6"/>
      <c r="G32" s="155"/>
    </row>
    <row r="33" spans="1:7" x14ac:dyDescent="0.4">
      <c r="A33" s="6" t="s">
        <v>11</v>
      </c>
      <c r="B33" s="155" t="s">
        <v>12</v>
      </c>
      <c r="C33" s="155"/>
      <c r="D33" s="155"/>
      <c r="E33" s="6"/>
      <c r="F33" s="6"/>
      <c r="G33" s="155"/>
    </row>
    <row r="34" spans="1:7" x14ac:dyDescent="0.4">
      <c r="A34" s="6" t="s">
        <v>0</v>
      </c>
      <c r="B34" s="155">
        <v>1</v>
      </c>
      <c r="C34" s="155"/>
      <c r="D34" s="155"/>
      <c r="E34" s="6"/>
      <c r="F34" s="6"/>
      <c r="G34" s="155"/>
    </row>
    <row r="35" spans="1:7" x14ac:dyDescent="0.4">
      <c r="A35" s="6" t="s">
        <v>1</v>
      </c>
      <c r="B35" s="155">
        <v>2</v>
      </c>
      <c r="C35" s="155"/>
      <c r="D35" s="155"/>
      <c r="E35" s="6"/>
      <c r="F35" s="6"/>
      <c r="G35" s="155"/>
    </row>
    <row r="36" spans="1:7" x14ac:dyDescent="0.4">
      <c r="A36" s="6" t="s">
        <v>2</v>
      </c>
      <c r="B36" s="155">
        <v>3</v>
      </c>
      <c r="C36" s="155"/>
      <c r="D36" s="155"/>
      <c r="E36" s="6"/>
      <c r="F36" s="6"/>
      <c r="G36" s="155"/>
    </row>
    <row r="37" spans="1:7" x14ac:dyDescent="0.4">
      <c r="B37" s="155"/>
      <c r="C37" s="155"/>
      <c r="D37" s="155"/>
      <c r="E37" s="155"/>
      <c r="F37" s="155"/>
      <c r="G37" s="155"/>
    </row>
  </sheetData>
  <sheetProtection algorithmName="SHA-512" hashValue="Q6fDpG5zMCLxoRwb4k87qt8yiL80z3NSLpjllb4BEP6YatPNAjO8kZM8UyYQ1pReo64ENrYFXz1kiEoZsatVLg==" saltValue="z4B1/mHkFra6vxqQxc2XUw=="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1AC6-8990-4FBF-97B7-C5855566BBA7}">
  <dimension ref="A1:J37"/>
  <sheetViews>
    <sheetView showGridLines="0" zoomScale="70" zoomScaleNormal="70" workbookViewId="0"/>
  </sheetViews>
  <sheetFormatPr defaultRowHeight="18" x14ac:dyDescent="0.4"/>
  <cols>
    <col min="1" max="1" width="10.25" style="6" bestFit="1" customWidth="1"/>
    <col min="2" max="7" width="8.75" style="163"/>
    <col min="8" max="16384" width="9" style="6"/>
  </cols>
  <sheetData>
    <row r="1" spans="1:10" ht="23.25" x14ac:dyDescent="0.4">
      <c r="A1" s="165" t="s">
        <v>84</v>
      </c>
      <c r="B1" s="155"/>
      <c r="C1" s="155"/>
      <c r="D1" s="155"/>
      <c r="E1" s="155"/>
      <c r="F1" s="155"/>
      <c r="G1" s="155"/>
    </row>
    <row r="2" spans="1:10" ht="23.25" x14ac:dyDescent="0.4">
      <c r="A2" s="165"/>
      <c r="B2" s="155"/>
      <c r="C2" s="155"/>
      <c r="D2" s="155"/>
      <c r="E2" s="155"/>
      <c r="F2" s="155"/>
      <c r="G2" s="155"/>
    </row>
    <row r="3" spans="1:10" ht="23.25" x14ac:dyDescent="0.4">
      <c r="A3" s="165" t="s">
        <v>7</v>
      </c>
      <c r="B3" s="155"/>
      <c r="C3" s="155"/>
      <c r="D3" s="155"/>
      <c r="E3" s="155"/>
      <c r="F3" s="155"/>
      <c r="G3" s="155"/>
    </row>
    <row r="4" spans="1:10" x14ac:dyDescent="0.4">
      <c r="A4" s="160" t="s">
        <v>3</v>
      </c>
      <c r="B4" s="161">
        <v>1</v>
      </c>
      <c r="C4" s="161">
        <v>2</v>
      </c>
      <c r="D4" s="161">
        <v>3</v>
      </c>
      <c r="E4" s="161">
        <v>4</v>
      </c>
      <c r="F4" s="161">
        <v>5</v>
      </c>
      <c r="G4" s="161">
        <v>6</v>
      </c>
      <c r="H4" s="161">
        <v>7</v>
      </c>
      <c r="I4" s="161">
        <v>8</v>
      </c>
    </row>
    <row r="5" spans="1:10" x14ac:dyDescent="0.4">
      <c r="A5" s="164">
        <v>45839</v>
      </c>
      <c r="B5" s="155">
        <v>12610</v>
      </c>
      <c r="C5" s="155">
        <v>9710</v>
      </c>
      <c r="D5" s="155">
        <v>8610</v>
      </c>
      <c r="E5" s="155">
        <v>7880</v>
      </c>
      <c r="F5" s="155">
        <v>7150</v>
      </c>
      <c r="G5" s="155">
        <v>3830</v>
      </c>
      <c r="H5" s="155">
        <v>4440</v>
      </c>
      <c r="I5" s="155">
        <v>4530</v>
      </c>
      <c r="J5" s="159"/>
    </row>
    <row r="6" spans="1:10" x14ac:dyDescent="0.4">
      <c r="A6" s="164">
        <v>45870</v>
      </c>
      <c r="B6" s="155">
        <v>11560</v>
      </c>
      <c r="C6" s="155">
        <v>8900</v>
      </c>
      <c r="D6" s="155">
        <v>7890</v>
      </c>
      <c r="E6" s="155">
        <v>7220</v>
      </c>
      <c r="F6" s="155">
        <v>6550</v>
      </c>
      <c r="G6" s="155">
        <v>3510</v>
      </c>
      <c r="H6" s="155">
        <v>4070</v>
      </c>
      <c r="I6" s="155">
        <v>4150</v>
      </c>
      <c r="J6" s="159"/>
    </row>
    <row r="7" spans="1:10" x14ac:dyDescent="0.4">
      <c r="A7" s="164">
        <v>45901</v>
      </c>
      <c r="B7" s="155">
        <v>10510</v>
      </c>
      <c r="C7" s="155">
        <v>8090</v>
      </c>
      <c r="D7" s="155">
        <v>7180</v>
      </c>
      <c r="E7" s="155">
        <v>6570</v>
      </c>
      <c r="F7" s="155">
        <v>5960</v>
      </c>
      <c r="G7" s="155">
        <v>3190</v>
      </c>
      <c r="H7" s="155">
        <v>3700</v>
      </c>
      <c r="I7" s="155">
        <v>3780</v>
      </c>
      <c r="J7" s="159"/>
    </row>
    <row r="8" spans="1:10" x14ac:dyDescent="0.4">
      <c r="A8" s="164">
        <v>45931</v>
      </c>
      <c r="B8" s="155">
        <v>9460</v>
      </c>
      <c r="C8" s="155">
        <v>7280</v>
      </c>
      <c r="D8" s="155">
        <v>6460</v>
      </c>
      <c r="E8" s="155">
        <v>5910</v>
      </c>
      <c r="F8" s="155">
        <v>5360</v>
      </c>
      <c r="G8" s="155">
        <v>2870</v>
      </c>
      <c r="H8" s="155">
        <v>3330</v>
      </c>
      <c r="I8" s="155">
        <v>3400</v>
      </c>
      <c r="J8" s="159"/>
    </row>
    <row r="9" spans="1:10" x14ac:dyDescent="0.4">
      <c r="A9" s="164">
        <v>45962</v>
      </c>
      <c r="B9" s="155">
        <v>8410</v>
      </c>
      <c r="C9" s="155">
        <v>6470</v>
      </c>
      <c r="D9" s="155">
        <v>5740</v>
      </c>
      <c r="E9" s="155">
        <v>5250</v>
      </c>
      <c r="F9" s="155">
        <v>4770</v>
      </c>
      <c r="G9" s="155">
        <v>2550</v>
      </c>
      <c r="H9" s="155">
        <v>2960</v>
      </c>
      <c r="I9" s="155">
        <v>3020</v>
      </c>
      <c r="J9" s="159"/>
    </row>
    <row r="10" spans="1:10" x14ac:dyDescent="0.4">
      <c r="A10" s="164">
        <v>45992</v>
      </c>
      <c r="B10" s="155">
        <v>7360</v>
      </c>
      <c r="C10" s="155">
        <v>5660</v>
      </c>
      <c r="D10" s="155">
        <v>5020</v>
      </c>
      <c r="E10" s="155">
        <v>4600</v>
      </c>
      <c r="F10" s="155">
        <v>4170</v>
      </c>
      <c r="G10" s="155">
        <v>2230</v>
      </c>
      <c r="H10" s="155">
        <v>2590</v>
      </c>
      <c r="I10" s="155">
        <v>2640</v>
      </c>
      <c r="J10" s="159"/>
    </row>
    <row r="11" spans="1:10" x14ac:dyDescent="0.4">
      <c r="A11" s="164">
        <v>46023</v>
      </c>
      <c r="B11" s="155">
        <v>6310</v>
      </c>
      <c r="C11" s="155">
        <v>4860</v>
      </c>
      <c r="D11" s="155">
        <v>4310</v>
      </c>
      <c r="E11" s="155">
        <v>3940</v>
      </c>
      <c r="F11" s="155">
        <v>3580</v>
      </c>
      <c r="G11" s="155">
        <v>1920</v>
      </c>
      <c r="H11" s="155">
        <v>2220</v>
      </c>
      <c r="I11" s="155">
        <v>2270</v>
      </c>
      <c r="J11" s="159"/>
    </row>
    <row r="12" spans="1:10" x14ac:dyDescent="0.4">
      <c r="A12" s="164">
        <v>46054</v>
      </c>
      <c r="B12" s="155">
        <v>5250</v>
      </c>
      <c r="C12" s="155">
        <v>4050</v>
      </c>
      <c r="D12" s="155">
        <v>3590</v>
      </c>
      <c r="E12" s="155">
        <v>3280</v>
      </c>
      <c r="F12" s="155">
        <v>2980</v>
      </c>
      <c r="G12" s="155">
        <v>1600</v>
      </c>
      <c r="H12" s="155">
        <v>1850</v>
      </c>
      <c r="I12" s="155">
        <v>1890</v>
      </c>
      <c r="J12" s="159"/>
    </row>
    <row r="13" spans="1:10" x14ac:dyDescent="0.4">
      <c r="A13" s="164">
        <v>46082</v>
      </c>
      <c r="B13" s="155">
        <v>4200</v>
      </c>
      <c r="C13" s="155">
        <v>3240</v>
      </c>
      <c r="D13" s="155">
        <v>2870</v>
      </c>
      <c r="E13" s="155">
        <v>2630</v>
      </c>
      <c r="F13" s="155">
        <v>2380</v>
      </c>
      <c r="G13" s="155">
        <v>1280</v>
      </c>
      <c r="H13" s="155">
        <v>1480</v>
      </c>
      <c r="I13" s="155">
        <v>1510</v>
      </c>
      <c r="J13" s="159"/>
    </row>
    <row r="14" spans="1:10" x14ac:dyDescent="0.4">
      <c r="A14" s="164">
        <v>46113</v>
      </c>
      <c r="B14" s="155">
        <v>3150</v>
      </c>
      <c r="C14" s="155">
        <v>2430</v>
      </c>
      <c r="D14" s="155">
        <v>2150</v>
      </c>
      <c r="E14" s="155">
        <v>1970</v>
      </c>
      <c r="F14" s="155">
        <v>1790</v>
      </c>
      <c r="G14" s="155">
        <v>960</v>
      </c>
      <c r="H14" s="155">
        <v>1110</v>
      </c>
      <c r="I14" s="155">
        <v>1130</v>
      </c>
      <c r="J14" s="159"/>
    </row>
    <row r="15" spans="1:10" x14ac:dyDescent="0.4">
      <c r="A15" s="164">
        <v>46143</v>
      </c>
      <c r="B15" s="155">
        <v>2100</v>
      </c>
      <c r="C15" s="155">
        <v>1620</v>
      </c>
      <c r="D15" s="155">
        <v>1440</v>
      </c>
      <c r="E15" s="155">
        <v>1310</v>
      </c>
      <c r="F15" s="155">
        <v>1190</v>
      </c>
      <c r="G15" s="155">
        <v>640</v>
      </c>
      <c r="H15" s="155">
        <v>740</v>
      </c>
      <c r="I15" s="155">
        <v>760</v>
      </c>
      <c r="J15" s="159"/>
    </row>
    <row r="16" spans="1:10" x14ac:dyDescent="0.4">
      <c r="A16" s="164">
        <v>46174</v>
      </c>
      <c r="B16" s="155">
        <v>1050</v>
      </c>
      <c r="C16" s="155">
        <v>810</v>
      </c>
      <c r="D16" s="155">
        <v>720</v>
      </c>
      <c r="E16" s="155">
        <v>660</v>
      </c>
      <c r="F16" s="155">
        <v>600</v>
      </c>
      <c r="G16" s="155">
        <v>320</v>
      </c>
      <c r="H16" s="155">
        <v>370</v>
      </c>
      <c r="I16" s="155">
        <v>380</v>
      </c>
      <c r="J16" s="159"/>
    </row>
    <row r="17" spans="1:10" x14ac:dyDescent="0.4">
      <c r="B17" s="155"/>
      <c r="C17" s="155"/>
      <c r="D17" s="155"/>
      <c r="E17" s="155"/>
      <c r="F17" s="155"/>
      <c r="G17" s="155"/>
      <c r="H17" s="155"/>
      <c r="I17" s="155"/>
      <c r="J17" s="155"/>
    </row>
    <row r="18" spans="1:10" ht="23.25" x14ac:dyDescent="0.4">
      <c r="A18" s="165" t="s">
        <v>8</v>
      </c>
      <c r="B18" s="155"/>
      <c r="C18" s="155"/>
      <c r="D18" s="155"/>
      <c r="E18" s="6"/>
      <c r="F18" s="6"/>
      <c r="G18" s="155"/>
    </row>
    <row r="19" spans="1:10" x14ac:dyDescent="0.4">
      <c r="A19" s="160" t="s">
        <v>3</v>
      </c>
      <c r="B19" s="161" t="s">
        <v>0</v>
      </c>
      <c r="C19" s="161" t="s">
        <v>1</v>
      </c>
      <c r="D19" s="161" t="s">
        <v>2</v>
      </c>
      <c r="E19" s="6"/>
      <c r="F19" s="6"/>
      <c r="G19" s="155"/>
    </row>
    <row r="20" spans="1:10" x14ac:dyDescent="0.4">
      <c r="A20" s="162">
        <v>45839</v>
      </c>
      <c r="B20" s="155">
        <v>16010</v>
      </c>
      <c r="C20" s="155">
        <v>10590</v>
      </c>
      <c r="D20" s="155">
        <v>8290</v>
      </c>
      <c r="E20" s="159"/>
      <c r="F20" s="6"/>
      <c r="G20" s="155"/>
    </row>
    <row r="21" spans="1:10" x14ac:dyDescent="0.4">
      <c r="A21" s="162">
        <v>45870</v>
      </c>
      <c r="B21" s="155">
        <v>14680</v>
      </c>
      <c r="C21" s="155">
        <v>9710</v>
      </c>
      <c r="D21" s="155">
        <v>7600</v>
      </c>
      <c r="E21" s="159"/>
      <c r="F21" s="6"/>
      <c r="G21" s="155"/>
    </row>
    <row r="22" spans="1:10" x14ac:dyDescent="0.4">
      <c r="A22" s="162">
        <v>45901</v>
      </c>
      <c r="B22" s="155">
        <v>13340</v>
      </c>
      <c r="C22" s="155">
        <v>8830</v>
      </c>
      <c r="D22" s="155">
        <v>6910</v>
      </c>
      <c r="E22" s="159"/>
      <c r="F22" s="6"/>
      <c r="G22" s="155"/>
    </row>
    <row r="23" spans="1:10" x14ac:dyDescent="0.4">
      <c r="A23" s="162">
        <v>45931</v>
      </c>
      <c r="B23" s="155">
        <v>12010</v>
      </c>
      <c r="C23" s="155">
        <v>7940</v>
      </c>
      <c r="D23" s="155">
        <v>6220</v>
      </c>
      <c r="E23" s="159"/>
      <c r="F23" s="6"/>
      <c r="G23" s="155"/>
    </row>
    <row r="24" spans="1:10" x14ac:dyDescent="0.4">
      <c r="A24" s="162">
        <v>45962</v>
      </c>
      <c r="B24" s="155">
        <v>10670</v>
      </c>
      <c r="C24" s="155">
        <v>7060</v>
      </c>
      <c r="D24" s="155">
        <v>5530</v>
      </c>
      <c r="E24" s="159"/>
      <c r="F24" s="6"/>
      <c r="G24" s="155"/>
    </row>
    <row r="25" spans="1:10" x14ac:dyDescent="0.4">
      <c r="A25" s="162">
        <v>45992</v>
      </c>
      <c r="B25" s="155">
        <v>9340</v>
      </c>
      <c r="C25" s="155">
        <v>6180</v>
      </c>
      <c r="D25" s="155">
        <v>4840</v>
      </c>
      <c r="E25" s="159"/>
      <c r="F25" s="6"/>
      <c r="G25" s="155"/>
    </row>
    <row r="26" spans="1:10" x14ac:dyDescent="0.4">
      <c r="A26" s="162">
        <v>46023</v>
      </c>
      <c r="B26" s="155">
        <v>8010</v>
      </c>
      <c r="C26" s="155">
        <v>5300</v>
      </c>
      <c r="D26" s="155">
        <v>4150</v>
      </c>
      <c r="E26" s="159"/>
      <c r="F26" s="6"/>
      <c r="G26" s="155"/>
    </row>
    <row r="27" spans="1:10" x14ac:dyDescent="0.4">
      <c r="A27" s="162">
        <v>46054</v>
      </c>
      <c r="B27" s="155">
        <v>6670</v>
      </c>
      <c r="C27" s="155">
        <v>4410</v>
      </c>
      <c r="D27" s="155">
        <v>3450</v>
      </c>
      <c r="E27" s="159"/>
      <c r="F27" s="6"/>
      <c r="G27" s="155"/>
    </row>
    <row r="28" spans="1:10" x14ac:dyDescent="0.4">
      <c r="A28" s="162">
        <v>46082</v>
      </c>
      <c r="B28" s="155">
        <v>5340</v>
      </c>
      <c r="C28" s="155">
        <v>3530</v>
      </c>
      <c r="D28" s="155">
        <v>2760</v>
      </c>
      <c r="E28" s="159"/>
      <c r="F28" s="6"/>
      <c r="G28" s="155"/>
    </row>
    <row r="29" spans="1:10" x14ac:dyDescent="0.4">
      <c r="A29" s="162">
        <v>46113</v>
      </c>
      <c r="B29" s="155">
        <v>4000</v>
      </c>
      <c r="C29" s="155">
        <v>2650</v>
      </c>
      <c r="D29" s="155">
        <v>2070</v>
      </c>
      <c r="E29" s="159"/>
      <c r="F29" s="6"/>
      <c r="G29" s="155"/>
    </row>
    <row r="30" spans="1:10" x14ac:dyDescent="0.4">
      <c r="A30" s="162">
        <v>46143</v>
      </c>
      <c r="B30" s="155">
        <v>2670</v>
      </c>
      <c r="C30" s="155">
        <v>1770</v>
      </c>
      <c r="D30" s="155">
        <v>1380</v>
      </c>
      <c r="E30" s="159"/>
      <c r="F30" s="6"/>
      <c r="G30" s="155"/>
    </row>
    <row r="31" spans="1:10" x14ac:dyDescent="0.4">
      <c r="A31" s="162">
        <v>46174</v>
      </c>
      <c r="B31" s="155">
        <v>1330</v>
      </c>
      <c r="C31" s="155">
        <v>880</v>
      </c>
      <c r="D31" s="155">
        <v>690</v>
      </c>
      <c r="E31" s="159"/>
      <c r="F31" s="6"/>
      <c r="G31" s="155"/>
    </row>
    <row r="32" spans="1:10" x14ac:dyDescent="0.4">
      <c r="B32" s="155"/>
      <c r="C32" s="155"/>
      <c r="D32" s="155"/>
      <c r="E32" s="155"/>
      <c r="F32" s="6"/>
      <c r="G32" s="155"/>
    </row>
    <row r="33" spans="1:7" x14ac:dyDescent="0.4">
      <c r="A33" s="6" t="s">
        <v>11</v>
      </c>
      <c r="B33" s="155" t="s">
        <v>12</v>
      </c>
      <c r="C33" s="155"/>
      <c r="D33" s="155"/>
      <c r="E33" s="6"/>
      <c r="F33" s="6"/>
      <c r="G33" s="155"/>
    </row>
    <row r="34" spans="1:7" x14ac:dyDescent="0.4">
      <c r="A34" s="6" t="s">
        <v>0</v>
      </c>
      <c r="B34" s="155">
        <v>1</v>
      </c>
      <c r="C34" s="155"/>
      <c r="D34" s="155"/>
      <c r="E34" s="6"/>
      <c r="F34" s="6"/>
      <c r="G34" s="155"/>
    </row>
    <row r="35" spans="1:7" x14ac:dyDescent="0.4">
      <c r="A35" s="6" t="s">
        <v>1</v>
      </c>
      <c r="B35" s="155">
        <v>2</v>
      </c>
      <c r="C35" s="155"/>
      <c r="D35" s="155"/>
      <c r="E35" s="6"/>
      <c r="F35" s="6"/>
      <c r="G35" s="155"/>
    </row>
    <row r="36" spans="1:7" x14ac:dyDescent="0.4">
      <c r="A36" s="6" t="s">
        <v>2</v>
      </c>
      <c r="B36" s="155">
        <v>3</v>
      </c>
      <c r="C36" s="155"/>
      <c r="D36" s="155"/>
      <c r="E36" s="6"/>
      <c r="F36" s="6"/>
      <c r="G36" s="155"/>
    </row>
    <row r="37" spans="1:7" x14ac:dyDescent="0.4">
      <c r="B37" s="155"/>
      <c r="C37" s="155"/>
      <c r="D37" s="155"/>
      <c r="E37" s="155"/>
      <c r="F37" s="155"/>
      <c r="G37" s="155"/>
    </row>
  </sheetData>
  <sheetProtection algorithmName="SHA-512" hashValue="hFHh2kjPbR83B1esBqxckTTAHMc4B2PbYGrfyvnOZvt6uVq9c9Tu/ZcTFVu9z9E554DlLjkQ34+EyRF4IwlmUA==" saltValue="uWCWIVKOkaj3RvsdC4yMrA=="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982B-08FC-42E8-8DB6-A84CAD1DC498}">
  <dimension ref="A1:BO10"/>
  <sheetViews>
    <sheetView zoomScale="60" zoomScaleNormal="60" workbookViewId="0">
      <pane xSplit="8" ySplit="4" topLeftCell="I5" activePane="bottomRight" state="frozen"/>
      <selection pane="topRight"/>
      <selection pane="bottomLeft"/>
      <selection pane="bottomRight"/>
    </sheetView>
  </sheetViews>
  <sheetFormatPr defaultRowHeight="18" x14ac:dyDescent="0.4"/>
  <cols>
    <col min="1" max="1" width="6.375" style="213" bestFit="1" customWidth="1"/>
    <col min="2" max="2" width="4.75" style="225" customWidth="1"/>
    <col min="3" max="3" width="7.125" style="225" customWidth="1"/>
    <col min="4" max="4" width="12.25" style="225" customWidth="1"/>
    <col min="5" max="5" width="7.375" style="225" customWidth="1"/>
    <col min="6" max="6" width="17.75" style="225" customWidth="1"/>
    <col min="7" max="8" width="13.75" style="225" bestFit="1" customWidth="1"/>
    <col min="9" max="10" width="13" style="225" customWidth="1"/>
    <col min="11" max="11" width="14.5" style="225" bestFit="1" customWidth="1"/>
    <col min="12" max="12" width="4.125" style="225" customWidth="1"/>
    <col min="13" max="13" width="11.75" style="225" bestFit="1" customWidth="1"/>
    <col min="14" max="14" width="4.375" style="225" bestFit="1" customWidth="1"/>
    <col min="15" max="15" width="8.875" style="225" bestFit="1" customWidth="1"/>
    <col min="16" max="16" width="8.625" style="225" bestFit="1" customWidth="1"/>
    <col min="17" max="17" width="11.25" style="225" bestFit="1" customWidth="1"/>
    <col min="18" max="18" width="7.375" style="225" customWidth="1"/>
    <col min="19" max="19" width="13" style="225" customWidth="1"/>
    <col min="20" max="20" width="8.5" style="225" customWidth="1"/>
    <col min="21" max="21" width="9.625" style="227" bestFit="1" customWidth="1"/>
    <col min="22" max="23" width="10.375" style="225" customWidth="1"/>
    <col min="24" max="24" width="10" style="225" customWidth="1"/>
    <col min="25" max="25" width="10.375" style="225" bestFit="1" customWidth="1"/>
    <col min="26" max="26" width="14.25" style="228" customWidth="1"/>
    <col min="27" max="27" width="4.75" style="228" bestFit="1" customWidth="1"/>
    <col min="28" max="28" width="11.625" style="228" customWidth="1"/>
    <col min="29" max="29" width="20.5" style="228" bestFit="1" customWidth="1"/>
    <col min="30" max="30" width="2.5" style="6" customWidth="1"/>
    <col min="31" max="31" width="10.375" style="229" bestFit="1" customWidth="1"/>
    <col min="32" max="32" width="6.75" style="169" customWidth="1"/>
    <col min="33" max="33" width="12.875" style="169" hidden="1" customWidth="1"/>
    <col min="34" max="34" width="8.25" style="169" hidden="1" customWidth="1"/>
    <col min="35" max="35" width="11.875" style="169" customWidth="1"/>
    <col min="36" max="36" width="7.25" style="55" customWidth="1"/>
    <col min="37" max="37" width="8.25" style="169" customWidth="1"/>
    <col min="38" max="38" width="4.25" style="55" customWidth="1"/>
    <col min="39" max="16384" width="9" style="6"/>
  </cols>
  <sheetData>
    <row r="1" spans="1:67" x14ac:dyDescent="0.3">
      <c r="A1" s="166">
        <v>1</v>
      </c>
      <c r="B1" s="166">
        <v>2</v>
      </c>
      <c r="C1" s="167">
        <v>3</v>
      </c>
      <c r="D1" s="166">
        <v>4</v>
      </c>
      <c r="E1" s="167">
        <v>5</v>
      </c>
      <c r="F1" s="166">
        <v>6</v>
      </c>
      <c r="G1" s="166">
        <v>7</v>
      </c>
      <c r="H1" s="166">
        <v>8</v>
      </c>
      <c r="I1" s="166">
        <v>9</v>
      </c>
      <c r="J1" s="166">
        <v>10</v>
      </c>
      <c r="K1" s="166">
        <v>11</v>
      </c>
      <c r="L1" s="166">
        <v>12</v>
      </c>
      <c r="M1" s="166">
        <v>13</v>
      </c>
      <c r="N1" s="166">
        <v>14</v>
      </c>
      <c r="O1" s="166">
        <v>15</v>
      </c>
      <c r="P1" s="166">
        <v>16</v>
      </c>
      <c r="Q1" s="167">
        <v>17</v>
      </c>
      <c r="R1" s="166">
        <v>18</v>
      </c>
      <c r="S1" s="167">
        <v>19</v>
      </c>
      <c r="T1" s="166">
        <v>20</v>
      </c>
      <c r="U1" s="166">
        <v>21</v>
      </c>
      <c r="V1" s="166">
        <v>22</v>
      </c>
      <c r="W1" s="166">
        <v>23</v>
      </c>
      <c r="X1" s="166">
        <v>24</v>
      </c>
      <c r="Y1" s="166">
        <v>25</v>
      </c>
      <c r="Z1" s="166">
        <v>26</v>
      </c>
      <c r="AA1" s="166">
        <v>27</v>
      </c>
      <c r="AB1" s="166">
        <v>28</v>
      </c>
      <c r="AC1" s="166">
        <v>29</v>
      </c>
      <c r="AD1" s="83"/>
      <c r="AE1" s="168"/>
      <c r="AJ1" s="169"/>
      <c r="AL1" s="169"/>
    </row>
    <row r="2" spans="1:67" x14ac:dyDescent="0.35">
      <c r="A2" s="166"/>
      <c r="B2" s="166"/>
      <c r="C2" s="166"/>
      <c r="D2" s="166"/>
      <c r="E2" s="166"/>
      <c r="F2" s="166"/>
      <c r="G2" s="166"/>
      <c r="H2" s="166"/>
      <c r="I2" s="166"/>
      <c r="J2" s="166"/>
      <c r="K2" s="166"/>
      <c r="L2" s="166"/>
      <c r="M2" s="166"/>
      <c r="N2" s="166"/>
      <c r="O2" s="166"/>
      <c r="P2" s="166"/>
      <c r="Q2" s="170" t="s">
        <v>44</v>
      </c>
      <c r="R2" s="171"/>
      <c r="S2" s="171"/>
      <c r="T2" s="172"/>
      <c r="U2" s="173"/>
      <c r="V2" s="166"/>
      <c r="W2" s="166"/>
      <c r="X2" s="166"/>
      <c r="Y2" s="166"/>
      <c r="Z2" s="174"/>
      <c r="AA2" s="174"/>
      <c r="AB2" s="174"/>
      <c r="AC2" s="174"/>
      <c r="AE2" s="175"/>
    </row>
    <row r="3" spans="1:67" ht="66" customHeight="1" x14ac:dyDescent="0.4">
      <c r="A3" s="176" t="s">
        <v>60</v>
      </c>
      <c r="B3" s="177" t="s">
        <v>31</v>
      </c>
      <c r="C3" s="177" t="s">
        <v>32</v>
      </c>
      <c r="D3" s="177" t="s">
        <v>16</v>
      </c>
      <c r="E3" s="177" t="s">
        <v>33</v>
      </c>
      <c r="F3" s="177" t="s">
        <v>34</v>
      </c>
      <c r="G3" s="177" t="s">
        <v>61</v>
      </c>
      <c r="H3" s="177" t="s">
        <v>62</v>
      </c>
      <c r="I3" s="177" t="s">
        <v>116</v>
      </c>
      <c r="J3" s="177" t="s">
        <v>117</v>
      </c>
      <c r="K3" s="177" t="s">
        <v>17</v>
      </c>
      <c r="L3" s="177" t="s">
        <v>168</v>
      </c>
      <c r="M3" s="177" t="s">
        <v>35</v>
      </c>
      <c r="N3" s="177" t="s">
        <v>66</v>
      </c>
      <c r="O3" s="177" t="s">
        <v>67</v>
      </c>
      <c r="P3" s="177" t="s">
        <v>68</v>
      </c>
      <c r="Q3" s="178" t="s">
        <v>37</v>
      </c>
      <c r="R3" s="178" t="s">
        <v>118</v>
      </c>
      <c r="S3" s="178" t="s">
        <v>38</v>
      </c>
      <c r="T3" s="178" t="s">
        <v>119</v>
      </c>
      <c r="U3" s="179" t="s">
        <v>36</v>
      </c>
      <c r="V3" s="180" t="s">
        <v>169</v>
      </c>
      <c r="W3" s="180" t="s">
        <v>170</v>
      </c>
      <c r="X3" s="180" t="s">
        <v>171</v>
      </c>
      <c r="Y3" s="180" t="s">
        <v>172</v>
      </c>
      <c r="Z3" s="181" t="s">
        <v>39</v>
      </c>
      <c r="AA3" s="182" t="s">
        <v>69</v>
      </c>
      <c r="AB3" s="182" t="s">
        <v>173</v>
      </c>
      <c r="AC3" s="181" t="s">
        <v>40</v>
      </c>
      <c r="AD3" s="183"/>
      <c r="AE3" s="184" t="s">
        <v>18</v>
      </c>
      <c r="AF3" s="185" t="s">
        <v>174</v>
      </c>
      <c r="AG3" s="185" t="s">
        <v>51</v>
      </c>
      <c r="AH3" s="185" t="s">
        <v>52</v>
      </c>
      <c r="AI3" s="185" t="s">
        <v>175</v>
      </c>
      <c r="AJ3" s="186" t="s">
        <v>19</v>
      </c>
      <c r="AK3" s="185" t="s">
        <v>20</v>
      </c>
      <c r="AL3" s="186" t="s">
        <v>21</v>
      </c>
    </row>
    <row r="4" spans="1:67" x14ac:dyDescent="0.35">
      <c r="A4" s="187" t="s">
        <v>45</v>
      </c>
      <c r="B4" s="188" t="s">
        <v>41</v>
      </c>
      <c r="C4" s="188"/>
      <c r="D4" s="188" t="s">
        <v>22</v>
      </c>
      <c r="E4" s="188" t="s">
        <v>42</v>
      </c>
      <c r="F4" s="188" t="s">
        <v>23</v>
      </c>
      <c r="G4" s="188" t="s">
        <v>24</v>
      </c>
      <c r="H4" s="188" t="s">
        <v>25</v>
      </c>
      <c r="I4" s="188" t="s">
        <v>26</v>
      </c>
      <c r="J4" s="188" t="s">
        <v>27</v>
      </c>
      <c r="K4" s="188" t="s">
        <v>28</v>
      </c>
      <c r="L4" s="188" t="s">
        <v>43</v>
      </c>
      <c r="M4" s="188"/>
      <c r="N4" s="188"/>
      <c r="O4" s="188"/>
      <c r="P4" s="188"/>
      <c r="Q4" s="189" t="s">
        <v>29</v>
      </c>
      <c r="R4" s="189" t="s">
        <v>29</v>
      </c>
      <c r="S4" s="189" t="s">
        <v>30</v>
      </c>
      <c r="T4" s="189" t="s">
        <v>30</v>
      </c>
      <c r="U4" s="190"/>
      <c r="V4" s="191"/>
      <c r="W4" s="191"/>
      <c r="X4" s="191"/>
      <c r="Y4" s="191"/>
      <c r="Z4" s="192"/>
      <c r="AA4" s="192"/>
      <c r="AB4" s="192"/>
      <c r="AC4" s="192"/>
      <c r="AD4" s="193"/>
      <c r="AE4" s="194"/>
      <c r="AF4" s="195"/>
      <c r="AG4" s="195"/>
      <c r="AH4" s="195"/>
      <c r="AI4" s="195"/>
      <c r="AJ4" s="195"/>
      <c r="AK4" s="195"/>
      <c r="AL4" s="195"/>
    </row>
    <row r="5" spans="1:67" x14ac:dyDescent="0.4">
      <c r="A5" s="196">
        <v>1</v>
      </c>
      <c r="B5" s="197"/>
      <c r="C5" s="198"/>
      <c r="D5" s="199" t="str">
        <f>IF(入力シート!$D$234="","",入力シート!$D$234)</f>
        <v/>
      </c>
      <c r="E5" s="200"/>
      <c r="F5" s="201" t="str">
        <f>IF(D5="","",LEFT(D5,3)&amp;"-"&amp;MID(D5,4,3)&amp;"-"&amp;RIGHT(D5,4)&amp;"(0"&amp;B5&amp;")")</f>
        <v/>
      </c>
      <c r="G5" s="199" t="str">
        <f>IF(入力シート!$D$240="","",入力シート!$D$240)</f>
        <v/>
      </c>
      <c r="H5" s="199"/>
      <c r="I5" s="200"/>
      <c r="J5" s="200"/>
      <c r="K5" s="202" t="str">
        <f>IF(Y5="","",IF(Y5=1,"ﾄｸﾔｸﾌﾟﾗﾝﾊ A",IF(Y5=2,"ﾄｸﾔｸﾌﾟﾗﾝﾊ B",IF(Y5=3,"ﾄｸﾔｸﾌﾟﾗﾝﾊ C"))))</f>
        <v/>
      </c>
      <c r="L5" s="203" t="str">
        <f>IF(入力シート!$D$249="","",IF(入力シート!$D$249="有",1,2))</f>
        <v/>
      </c>
      <c r="M5" s="199" t="str">
        <f>IF(OR(入力シート!D249="",入力シート!D249="無"),"",入力シート!D250)</f>
        <v/>
      </c>
      <c r="N5" s="200"/>
      <c r="O5" s="204" t="str">
        <f>IF(入力シート!D251="","",入力シート!D251/1000)</f>
        <v/>
      </c>
      <c r="P5" s="200"/>
      <c r="Q5" s="199" t="str">
        <f>IF(入力シート!$D$255="","",入力シート!$D$255)</f>
        <v/>
      </c>
      <c r="R5" s="200"/>
      <c r="S5" s="199" t="str">
        <f>IF(入力シート!$D$256="","",入力シート!$D$256)</f>
        <v/>
      </c>
      <c r="T5" s="200"/>
      <c r="U5" s="205" t="str">
        <f>IF(入力シート!$D$258="","",入力シート!$D$258)</f>
        <v/>
      </c>
      <c r="V5" s="206" t="str">
        <f>IF(入力シート!D236="","",IF(入力シート!D236="医師個人向け","1",IF(入力シート!D253="個人立","2",IF(入力シート!D253="","","3"))))</f>
        <v/>
      </c>
      <c r="W5" s="203" t="str">
        <f>IF(入力シート!$D$238="","",IF(入力シート!$D$238="医科",2,1))</f>
        <v/>
      </c>
      <c r="X5" s="203" t="str">
        <f>IF(入力シート!$D$259="","",入力シート!$D$259)</f>
        <v/>
      </c>
      <c r="Y5" s="203" t="str">
        <f>IF(入力シート!$D$260="","",IF(入力シート!$D$260="A",1,IF(入力シート!$D$260="B",2,3)))</f>
        <v/>
      </c>
      <c r="Z5" s="207" t="str">
        <f>IF(入力シート!$D$243="","",入力シート!$D$243)</f>
        <v/>
      </c>
      <c r="AA5" s="208"/>
      <c r="AB5" s="209" t="str">
        <f>IF(入力シート!$D$268="","",IF(入力シート!$D$268="振込",1,2))</f>
        <v/>
      </c>
      <c r="AC5" s="207" t="str">
        <f>IF(入力シート!$D$245="","",入力シート!$D$245)</f>
        <v/>
      </c>
      <c r="AD5" s="183"/>
      <c r="AE5" s="210" t="str">
        <f>IF(入力シート!$D$266="","",入力シート!$D$266)</f>
        <v/>
      </c>
      <c r="AF5" s="211"/>
      <c r="AG5" s="211"/>
      <c r="AH5" s="211"/>
      <c r="AI5" s="211"/>
      <c r="AJ5" s="212"/>
      <c r="AK5" s="211"/>
      <c r="AL5" s="212"/>
    </row>
    <row r="6" spans="1:67" ht="21" x14ac:dyDescent="0.4">
      <c r="A6" s="213" t="s">
        <v>47</v>
      </c>
      <c r="B6" s="214" t="s">
        <v>47</v>
      </c>
      <c r="C6" s="215"/>
      <c r="D6" s="215"/>
      <c r="E6" s="215"/>
      <c r="F6" s="213" t="s">
        <v>46</v>
      </c>
      <c r="G6" s="215"/>
      <c r="H6" s="215"/>
      <c r="I6" s="6"/>
      <c r="J6" s="6"/>
      <c r="K6" s="213" t="s">
        <v>46</v>
      </c>
      <c r="L6" s="215"/>
      <c r="M6" s="215"/>
      <c r="N6" s="215"/>
      <c r="O6" s="215"/>
      <c r="P6" s="215"/>
      <c r="Q6" s="215"/>
      <c r="R6" s="215"/>
      <c r="S6" s="215"/>
      <c r="T6" s="215"/>
      <c r="U6" s="216"/>
      <c r="V6" s="213"/>
      <c r="W6" s="215"/>
      <c r="X6" s="217" t="str">
        <f>IF(V5="","",IF(OR(V5="2",V5="3"),"",IF(X5&gt;6,"　 　↑ 「医師個人向け」 の場合、損害賠償は１～６から選択ください！","")))</f>
        <v/>
      </c>
      <c r="Y6" s="215"/>
      <c r="Z6" s="215"/>
      <c r="AA6" s="215"/>
      <c r="AB6" s="215"/>
      <c r="AC6" s="215"/>
      <c r="AE6" s="175"/>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row>
    <row r="7" spans="1:67" x14ac:dyDescent="0.4">
      <c r="A7" s="213" t="s">
        <v>48</v>
      </c>
      <c r="B7" s="219" t="s">
        <v>49</v>
      </c>
      <c r="C7" s="215"/>
      <c r="D7" s="215"/>
      <c r="E7" s="215"/>
      <c r="F7" s="213" t="s">
        <v>56</v>
      </c>
      <c r="G7" s="215"/>
      <c r="H7" s="215"/>
      <c r="I7" s="220" t="e">
        <f>IF(#REF!="","",#REF!)</f>
        <v>#REF!</v>
      </c>
      <c r="J7" s="220" t="e">
        <f>IF(#REF!="","",ASC(PHONETIC(#REF!)))</f>
        <v>#REF!</v>
      </c>
      <c r="K7" s="213" t="s">
        <v>57</v>
      </c>
      <c r="L7" s="215"/>
      <c r="M7" s="215"/>
      <c r="N7" s="215"/>
      <c r="O7" s="215"/>
      <c r="P7" s="215"/>
      <c r="Q7" s="215"/>
      <c r="R7" s="215"/>
      <c r="S7" s="215"/>
      <c r="T7" s="215"/>
      <c r="U7" s="216"/>
      <c r="V7" s="213"/>
      <c r="W7" s="215"/>
      <c r="X7" s="6"/>
      <c r="Y7" s="215"/>
      <c r="Z7" s="215"/>
      <c r="AA7" s="215"/>
      <c r="AB7" s="215"/>
      <c r="AC7" s="215"/>
      <c r="AE7" s="175"/>
      <c r="AK7" s="221"/>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row>
    <row r="8" spans="1:67" x14ac:dyDescent="0.4">
      <c r="B8" s="222" t="s">
        <v>50</v>
      </c>
      <c r="C8" s="215"/>
      <c r="D8" s="215"/>
      <c r="E8" s="215"/>
      <c r="F8" s="215"/>
      <c r="G8" s="215"/>
      <c r="H8" s="215"/>
      <c r="I8" s="223" t="s">
        <v>58</v>
      </c>
      <c r="J8" s="223" t="s">
        <v>58</v>
      </c>
      <c r="K8" s="215"/>
      <c r="L8" s="215"/>
      <c r="M8" s="215"/>
      <c r="N8" s="215"/>
      <c r="O8" s="215"/>
      <c r="P8" s="215"/>
      <c r="Q8" s="215"/>
      <c r="R8" s="215"/>
      <c r="S8" s="215"/>
      <c r="T8" s="215"/>
      <c r="U8" s="216"/>
      <c r="V8" s="215"/>
      <c r="W8" s="215"/>
      <c r="X8" s="215"/>
      <c r="Y8" s="215"/>
      <c r="Z8" s="215"/>
      <c r="AA8" s="215"/>
      <c r="AB8" s="215"/>
      <c r="AC8" s="215"/>
      <c r="AE8" s="175"/>
      <c r="AK8" s="224"/>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row>
    <row r="9" spans="1:67" x14ac:dyDescent="0.4">
      <c r="I9" s="226" t="s">
        <v>64</v>
      </c>
      <c r="J9" s="226" t="s">
        <v>64</v>
      </c>
      <c r="AE9" s="175"/>
      <c r="AK9" s="213"/>
    </row>
    <row r="10" spans="1:67" x14ac:dyDescent="0.4">
      <c r="I10" s="226" t="s">
        <v>63</v>
      </c>
      <c r="J10" s="226" t="s">
        <v>65</v>
      </c>
    </row>
  </sheetData>
  <sheetProtection algorithmName="SHA-512" hashValue="vrYKd2qVAeQx6AxsaeVpssj+vozcLFAtKCup0mrOrJKkaX+EQEcJjWRqTFK8BPx0k2qhs3gkW7/e+Ljd7vpdFw==" saltValue="d8XgC2uKQFokmsz/GV07wA==" spinCount="100000" sheet="1" objects="1" scenarios="1"/>
  <protectedRanges>
    <protectedRange sqref="B5" name="範囲1"/>
  </protectedRanges>
  <mergeCells count="1">
    <mergeCell ref="Q2:T2"/>
  </mergeCells>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医師個人</vt:lpstr>
      <vt:lpstr>歯科医師個人</vt:lpstr>
      <vt:lpstr>一般診療所</vt:lpstr>
      <vt:lpstr>歯科診療所</vt:lpstr>
      <vt:lpstr>管理用</vt:lpstr>
      <vt:lpstr>医師個人!Print_Area</vt:lpstr>
      <vt:lpstr>歯科医師個人!Print_Area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 毅 T.O.</dc:creator>
  <cp:lastModifiedBy>小幡 毅 T.O.</cp:lastModifiedBy>
  <cp:lastPrinted>2024-03-15T06:47:59Z</cp:lastPrinted>
  <dcterms:created xsi:type="dcterms:W3CDTF">2023-02-13T03:49:22Z</dcterms:created>
  <dcterms:modified xsi:type="dcterms:W3CDTF">2025-05-07T04:55:51Z</dcterms:modified>
</cp:coreProperties>
</file>