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576" activeTab="0"/>
  </bookViews>
  <sheets>
    <sheet name="入力シート" sheetId="1" r:id="rId1"/>
    <sheet name="保険料テーブル（医師個人）" sheetId="2" r:id="rId2"/>
    <sheet name="保険料テーブル（歯科医師個人）" sheetId="4" r:id="rId3"/>
    <sheet name="管理用" sheetId="8" state="hidden" r:id="rId4"/>
  </sheets>
  <definedNames>
    <definedName name="_xlnm.Print_Area" localSheetId="0">'入力シート'!$A$1:$G$27</definedName>
    <definedName name="_xlnm.Print_Area" localSheetId="1">'保険料テーブル（医師個人）'!$A$1:$G$31</definedName>
    <definedName name="_xlnm.Print_Area" localSheetId="2">'保険料テーブル（歯科医師個人）'!$A$1:$G$31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Tomoko Hoshiba</author>
  </authors>
  <commentList>
    <comment ref="A3" authorId="0">
      <text>
        <r>
          <rPr>
            <sz val="10"/>
            <rFont val="Meiryo UI"/>
            <family val="3"/>
          </rPr>
          <t>計上対象=1のデータを「計上用」の対象とします。</t>
        </r>
      </text>
    </comment>
  </commentList>
</comments>
</file>

<file path=xl/sharedStrings.xml><?xml version="1.0" encoding="utf-8"?>
<sst xmlns="http://schemas.openxmlformats.org/spreadsheetml/2006/main" count="165" uniqueCount="126">
  <si>
    <t>A</t>
  </si>
  <si>
    <t>B</t>
  </si>
  <si>
    <t>C</t>
  </si>
  <si>
    <t>始期</t>
    <rPh sb="0" eb="2">
      <t>シキ</t>
    </rPh>
    <phoneticPr fontId="3"/>
  </si>
  <si>
    <t>加入者区分</t>
    <rPh sb="0" eb="5">
      <t>カニュウシャクブン</t>
    </rPh>
    <phoneticPr fontId="3"/>
  </si>
  <si>
    <t>氏名</t>
    <rPh sb="0" eb="2">
      <t>シメイ</t>
    </rPh>
    <phoneticPr fontId="3"/>
  </si>
  <si>
    <t>メールアドレス</t>
  </si>
  <si>
    <t>加入者住所</t>
    <rPh sb="0" eb="5">
      <t>カニュウシャジュウショ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</si>
  <si>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</si>
  <si>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</si>
  <si>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他の医師賠償責任保険契約等</t>
    <rPh sb="0" eb="1">
      <t>ホカ</t>
    </rPh>
    <rPh sb="2" eb="6">
      <t>イシバイショウ</t>
    </rPh>
    <rPh sb="6" eb="8">
      <t>セキニン</t>
    </rPh>
    <rPh sb="8" eb="10">
      <t>ホケン</t>
    </rPh>
    <rPh sb="10" eb="12">
      <t>ケイヤク</t>
    </rPh>
    <rPh sb="12" eb="13">
      <t>トウ</t>
    </rPh>
    <phoneticPr fontId="3"/>
  </si>
  <si>
    <t>有無</t>
    <rPh sb="0" eb="2">
      <t>ウム</t>
    </rPh>
    <phoneticPr fontId="3"/>
  </si>
  <si>
    <t>保険会社名</t>
    <rPh sb="0" eb="4">
      <t>ホケンガイシャ</t>
    </rPh>
    <rPh sb="4" eb="5">
      <t>メイ</t>
    </rPh>
    <phoneticPr fontId="3"/>
  </si>
  <si>
    <t>保険金額</t>
    <rPh sb="0" eb="4">
      <t>ホケンキンガク</t>
    </rPh>
    <phoneticPr fontId="3"/>
  </si>
  <si>
    <t>保険料支払方法</t>
    <rPh sb="0" eb="3">
      <t>ホケンリョウ</t>
    </rPh>
    <rPh sb="3" eb="5">
      <t>シハライ</t>
    </rPh>
    <rPh sb="5" eb="7">
      <t>ホウホウ</t>
    </rPh>
    <phoneticPr fontId="3"/>
  </si>
  <si>
    <t>ご希望プラン</t>
    <rPh sb="1" eb="3">
      <t>キボウ</t>
    </rPh>
    <phoneticPr fontId="3"/>
  </si>
  <si>
    <t>損害賠償</t>
    <rPh sb="0" eb="4">
      <t>ソンガイバイショウ</t>
    </rPh>
    <phoneticPr fontId="3"/>
  </si>
  <si>
    <t>補償</t>
    <rPh sb="0" eb="2">
      <t>ホショウ</t>
    </rPh>
    <phoneticPr fontId="3"/>
  </si>
  <si>
    <t>漢字</t>
    <rPh sb="0" eb="2">
      <t>カンジ</t>
    </rPh>
    <phoneticPr fontId="3"/>
  </si>
  <si>
    <t>カナ</t>
  </si>
  <si>
    <t>項目</t>
    <rPh sb="0" eb="2">
      <t>コウモク</t>
    </rPh>
    <phoneticPr fontId="3"/>
  </si>
  <si>
    <t>合計保険料</t>
    <rPh sb="0" eb="2">
      <t>ゴウケイ</t>
    </rPh>
    <rPh sb="2" eb="5">
      <t>ホケンリョウ</t>
    </rPh>
    <phoneticPr fontId="3"/>
  </si>
  <si>
    <t>保険始期</t>
    <rPh sb="0" eb="4">
      <t>ホケンシキ</t>
    </rPh>
    <phoneticPr fontId="3"/>
  </si>
  <si>
    <t>再生医療サポート保険（自由診療）加入申込票　　医師個人用</t>
    <rPh sb="0" eb="4">
      <t>サイセイイリョウ</t>
    </rPh>
    <rPh sb="8" eb="10">
      <t>ホケン</t>
    </rPh>
    <rPh sb="11" eb="15">
      <t>ジユウシンリョウ</t>
    </rPh>
    <rPh sb="16" eb="21">
      <t>カニュウモウシコミヒョウ</t>
    </rPh>
    <rPh sb="23" eb="27">
      <t>イシコヒト</t>
    </rPh>
    <rPh sb="27" eb="28">
      <t>ヨウ</t>
    </rPh>
    <phoneticPr fontId="3"/>
  </si>
  <si>
    <t>保険料（円）</t>
    <rPh sb="0" eb="3">
      <t>ホケンリョウ</t>
    </rPh>
    <rPh sb="4" eb="5">
      <t>エン</t>
    </rPh>
    <phoneticPr fontId="3"/>
  </si>
  <si>
    <t>補償プラン</t>
    <rPh sb="0" eb="2">
      <t>ホショウ</t>
    </rPh>
    <phoneticPr fontId="3"/>
  </si>
  <si>
    <t>読替え</t>
    <rPh sb="0" eb="2">
      <t>ヨミカ</t>
    </rPh>
    <phoneticPr fontId="3"/>
  </si>
  <si>
    <t>会員番号（ハイフンなし）</t>
    <rPh sb="0" eb="2">
      <t>カイイン</t>
    </rPh>
    <rPh sb="2" eb="4">
      <t>バンゴウ</t>
    </rPh>
    <phoneticPr fontId="3"/>
  </si>
  <si>
    <t>入力欄</t>
    <rPh sb="0" eb="3">
      <t>ニュウリョクラン</t>
    </rPh>
    <phoneticPr fontId="3"/>
  </si>
  <si>
    <t>損害賠償</t>
  </si>
  <si>
    <t>保険料テーブル（歯科医師個人）</t>
    <rPh sb="0" eb="3">
      <t>ホケンリョウ</t>
    </rPh>
    <rPh sb="8" eb="12">
      <t>シカイシ</t>
    </rPh>
    <rPh sb="12" eb="14">
      <t>コジン</t>
    </rPh>
    <phoneticPr fontId="3"/>
  </si>
  <si>
    <t>保険料テーブル（医師（歯科医師以外）個人）</t>
    <rPh sb="0" eb="3">
      <t>ホケンリョウ</t>
    </rPh>
    <rPh sb="8" eb="10">
      <t>イシ</t>
    </rPh>
    <rPh sb="11" eb="15">
      <t>シカイシ</t>
    </rPh>
    <rPh sb="15" eb="17">
      <t>イガイ</t>
    </rPh>
    <phoneticPr fontId="3"/>
  </si>
  <si>
    <t>社員番号</t>
  </si>
  <si>
    <t>特記事項</t>
  </si>
  <si>
    <t>合計保険料</t>
    <rPh sb="0" eb="2">
      <t>ゴウケイ</t>
    </rPh>
    <rPh sb="2" eb="5">
      <t>ホケンリョウ</t>
    </rPh>
    <phoneticPr fontId="11"/>
  </si>
  <si>
    <t>変更内容</t>
    <rPh sb="0" eb="4">
      <t>ヘンコウナイヨウ</t>
    </rPh>
    <phoneticPr fontId="11"/>
  </si>
  <si>
    <t>加入者住所
の郵便番号
（不要？）</t>
    <rPh sb="0" eb="3">
      <t>カニュウシャ</t>
    </rPh>
    <rPh sb="3" eb="5">
      <t>ジュウショ</t>
    </rPh>
    <rPh sb="7" eb="11">
      <t>ユウビンバンゴウ</t>
    </rPh>
    <rPh sb="13" eb="15">
      <t>フヨウ</t>
    </rPh>
    <phoneticPr fontId="11"/>
  </si>
  <si>
    <t>備考</t>
    <rPh sb="0" eb="2">
      <t>ビコウ</t>
    </rPh>
    <phoneticPr fontId="10"/>
  </si>
  <si>
    <t>017</t>
  </si>
  <si>
    <t>T46</t>
  </si>
  <si>
    <t>341</t>
  </si>
  <si>
    <t>307</t>
  </si>
  <si>
    <t>399</t>
  </si>
  <si>
    <t>317</t>
  </si>
  <si>
    <t>331</t>
  </si>
  <si>
    <t>562</t>
  </si>
  <si>
    <t>563</t>
  </si>
  <si>
    <t>明細番号</t>
    <rPh sb="0" eb="2">
      <t>メイサイ</t>
    </rPh>
    <rPh sb="2" eb="4">
      <t>バンゴウ</t>
    </rPh>
    <phoneticPr fontId="16"/>
  </si>
  <si>
    <t>計上用明細番号</t>
  </si>
  <si>
    <t>証券番号</t>
    <rPh sb="0" eb="2">
      <t>ショウケン</t>
    </rPh>
    <rPh sb="2" eb="4">
      <t>バンゴウ</t>
    </rPh>
    <phoneticPr fontId="16"/>
  </si>
  <si>
    <t>記事欄（ｶﾅ）</t>
  </si>
  <si>
    <t>記名被保険者住所・漢字</t>
  </si>
  <si>
    <t>記名被保険者住所・ｶﾅ</t>
  </si>
  <si>
    <t>会社名</t>
    <rPh sb="0" eb="3">
      <t>カイシャメイ</t>
    </rPh>
    <phoneticPr fontId="16"/>
  </si>
  <si>
    <t>加入日</t>
    <rPh sb="0" eb="2">
      <t>カニュウ</t>
    </rPh>
    <rPh sb="2" eb="3">
      <t>ビ</t>
    </rPh>
    <phoneticPr fontId="16"/>
  </si>
  <si>
    <t>施設名称-漢字</t>
    <rPh sb="5" eb="7">
      <t>カンジ</t>
    </rPh>
    <phoneticPr fontId="16"/>
  </si>
  <si>
    <t>施設所在地-漢字</t>
    <rPh sb="6" eb="8">
      <t>カンジ</t>
    </rPh>
    <phoneticPr fontId="16"/>
  </si>
  <si>
    <t>施設所在地-フリガナ</t>
  </si>
  <si>
    <t>電話番号</t>
    <rPh sb="0" eb="2">
      <t>デンワ</t>
    </rPh>
    <rPh sb="2" eb="4">
      <t>バンゴウ</t>
    </rPh>
    <phoneticPr fontId="16"/>
  </si>
  <si>
    <t>メールアドレス</t>
  </si>
  <si>
    <t>098</t>
  </si>
  <si>
    <t>021</t>
  </si>
  <si>
    <t>Y34</t>
  </si>
  <si>
    <t>診療所のみ</t>
    <rPh sb="0" eb="3">
      <t>シンリョウジョ</t>
    </rPh>
    <phoneticPr fontId="16"/>
  </si>
  <si>
    <t>施設名称-カナ</t>
  </si>
  <si>
    <t>加入者区分１
１：医師個人
２：個人診療所
３：医療法人診療所</t>
    <rPh sb="0" eb="3">
      <t>カニュウシャ</t>
    </rPh>
    <rPh sb="3" eb="5">
      <t>クブン</t>
    </rPh>
    <rPh sb="9" eb="11">
      <t>イシ</t>
    </rPh>
    <rPh sb="11" eb="13">
      <t>コジン</t>
    </rPh>
    <rPh sb="16" eb="18">
      <t>コジン</t>
    </rPh>
    <rPh sb="18" eb="21">
      <t>シンリョウジョ</t>
    </rPh>
    <rPh sb="24" eb="26">
      <t>イリョウ</t>
    </rPh>
    <rPh sb="26" eb="28">
      <t>ホウジン</t>
    </rPh>
    <rPh sb="28" eb="31">
      <t>シンリョウジョ</t>
    </rPh>
    <phoneticPr fontId="16"/>
  </si>
  <si>
    <t>加入者区分２
１：歯科
２：医科（歯科以外）</t>
    <rPh sb="0" eb="3">
      <t>カニュウシャ</t>
    </rPh>
    <rPh sb="3" eb="5">
      <t>クブン</t>
    </rPh>
    <rPh sb="9" eb="11">
      <t>シカ</t>
    </rPh>
    <rPh sb="14" eb="16">
      <t>イカ</t>
    </rPh>
    <rPh sb="17" eb="19">
      <t>シカ</t>
    </rPh>
    <rPh sb="19" eb="21">
      <t>イガイ</t>
    </rPh>
    <phoneticPr fontId="16"/>
  </si>
  <si>
    <t>加入プラン
＜賠償責任＞
医師個人（１～６）
診療所（１～８）</t>
    <rPh sb="0" eb="2">
      <t>カニュウ</t>
    </rPh>
    <rPh sb="7" eb="9">
      <t>バイショウ</t>
    </rPh>
    <rPh sb="9" eb="11">
      <t>セキニン</t>
    </rPh>
    <rPh sb="13" eb="15">
      <t>イシ</t>
    </rPh>
    <rPh sb="15" eb="17">
      <t>コジン</t>
    </rPh>
    <rPh sb="23" eb="26">
      <t>シンリョウジョ</t>
    </rPh>
    <phoneticPr fontId="16"/>
  </si>
  <si>
    <t>加入プラン
＜補償責任＞
A:1
B:2
C:3</t>
    <rPh sb="0" eb="2">
      <t>カニュウ</t>
    </rPh>
    <rPh sb="7" eb="9">
      <t>ホショウ</t>
    </rPh>
    <rPh sb="9" eb="11">
      <t>セキニン</t>
    </rPh>
    <phoneticPr fontId="16"/>
  </si>
  <si>
    <t>保険料支払方法
１：振込
２：口座振替</t>
    <rPh sb="0" eb="3">
      <t>ホケンリョウ</t>
    </rPh>
    <rPh sb="3" eb="5">
      <t>シハラ</t>
    </rPh>
    <rPh sb="5" eb="7">
      <t>ホウホウ</t>
    </rPh>
    <rPh sb="10" eb="12">
      <t>フリコミ</t>
    </rPh>
    <rPh sb="15" eb="17">
      <t>コウザ</t>
    </rPh>
    <rPh sb="17" eb="19">
      <t>フリカエ</t>
    </rPh>
    <phoneticPr fontId="16"/>
  </si>
  <si>
    <t>1を入力</t>
    <rPh sb="2" eb="4">
      <t>ニュウリョク</t>
    </rPh>
    <phoneticPr fontId="16"/>
  </si>
  <si>
    <t>↑</t>
  </si>
  <si>
    <t>↑</t>
  </si>
  <si>
    <t>既定値</t>
    <rPh sb="0" eb="3">
      <t>キテイチ</t>
    </rPh>
    <phoneticPr fontId="3"/>
  </si>
  <si>
    <t>※社員番号（＝会員番号）ごとの通し番号</t>
  </si>
  <si>
    <t>保険料済
フラグ
1：入金</t>
    <rPh sb="0" eb="3">
      <t>ホケンリョウ</t>
    </rPh>
    <rPh sb="3" eb="4">
      <t>スミ</t>
    </rPh>
    <rPh sb="11" eb="13">
      <t>ニュウキン</t>
    </rPh>
    <phoneticPr fontId="11"/>
  </si>
  <si>
    <t>口振依頼書
1：問題なし
2：不備修正中
3：振込に変更</t>
    <rPh sb="0" eb="2">
      <t>クチブリ</t>
    </rPh>
    <rPh sb="1" eb="2">
      <t>シン</t>
    </rPh>
    <rPh sb="2" eb="5">
      <t>イライショ</t>
    </rPh>
    <rPh sb="8" eb="10">
      <t>モンダイ</t>
    </rPh>
    <rPh sb="15" eb="17">
      <t>フビ</t>
    </rPh>
    <rPh sb="17" eb="20">
      <t>シュウセイチュウ</t>
    </rPh>
    <rPh sb="23" eb="25">
      <t>フリコミ</t>
    </rPh>
    <rPh sb="26" eb="28">
      <t>ヘンコウ</t>
    </rPh>
    <phoneticPr fontId="11"/>
  </si>
  <si>
    <t>保険料
不払解除
1：解除</t>
    <rPh sb="0" eb="3">
      <t>ホケンリョウ</t>
    </rPh>
    <rPh sb="4" eb="6">
      <t>フバラ</t>
    </rPh>
    <rPh sb="6" eb="8">
      <t>カイジョ</t>
    </rPh>
    <rPh sb="11" eb="13">
      <t>カイジョ</t>
    </rPh>
    <phoneticPr fontId="11"/>
  </si>
  <si>
    <t>継続せず、変更
1：7/1継続せず
2：7/1加入・変更
3：8/1以降加入・変更
4：中途解約</t>
    <rPh sb="0" eb="2">
      <t>ケイゾク</t>
    </rPh>
    <rPh sb="5" eb="7">
      <t>ヘンコウ</t>
    </rPh>
    <rPh sb="13" eb="15">
      <t>ケイゾク</t>
    </rPh>
    <rPh sb="23" eb="25">
      <t>カニュウ</t>
    </rPh>
    <rPh sb="26" eb="28">
      <t>ヘンコウ</t>
    </rPh>
    <rPh sb="34" eb="36">
      <t>イコウ</t>
    </rPh>
    <rPh sb="36" eb="38">
      <t>カニュウ</t>
    </rPh>
    <rPh sb="39" eb="41">
      <t>ヘンコウ</t>
    </rPh>
    <rPh sb="44" eb="48">
      <t>チュウトカイヤク</t>
    </rPh>
    <phoneticPr fontId="11"/>
  </si>
  <si>
    <t>加入者住所</t>
    <rPh sb="0" eb="3">
      <t>カニュウシャ</t>
    </rPh>
    <rPh sb="3" eb="5">
      <t>ジュウショ</t>
    </rPh>
    <phoneticPr fontId="3"/>
  </si>
  <si>
    <t>ハイフンなし、例：1030023</t>
    <rPh sb="7" eb="8">
      <t>レイ</t>
    </rPh>
    <phoneticPr fontId="3"/>
  </si>
  <si>
    <t>「振込」または「口座振替」から選択ください</t>
    <rPh sb="1" eb="3">
      <t>フリコミ</t>
    </rPh>
    <rPh sb="8" eb="12">
      <t>コウザフリカエ</t>
    </rPh>
    <rPh sb="15" eb="17">
      <t>センタク</t>
    </rPh>
    <phoneticPr fontId="3"/>
  </si>
  <si>
    <r>
      <rPr>
        <sz val="11"/>
        <color theme="10"/>
        <rFont val="Calibri"/>
        <family val="3"/>
        <scheme val="minor"/>
      </rPr>
      <t xml:space="preserve">　 </t>
    </r>
    <r>
      <rPr>
        <u val="single"/>
        <sz val="11"/>
        <color theme="10"/>
        <rFont val="Calibri"/>
        <family val="2"/>
        <scheme val="minor"/>
      </rPr>
      <t>『預金口座振替依頼書・自動払込利用申込書』</t>
    </r>
  </si>
  <si>
    <t>　※依頼書の左上の明細番号はブランクで結構です。　　　　　　　　　　　　　</t>
    <rPh sb="2" eb="5">
      <t>イライショ</t>
    </rPh>
    <rPh sb="6" eb="8">
      <t>ヒダリウエ</t>
    </rPh>
    <rPh sb="9" eb="13">
      <t>メイサイバンゴウ</t>
    </rPh>
    <rPh sb="19" eb="21">
      <t>ケッコウ</t>
    </rPh>
    <phoneticPr fontId="3"/>
  </si>
  <si>
    <t>　　　　〃　　　</t>
  </si>
  <si>
    <t xml:space="preserve"> 毎月15日を申込締切とし、翌月1日を保険始期としてご加入いただけます</t>
    <rPh sb="1" eb="3">
      <t>マイツキ</t>
    </rPh>
    <rPh sb="5" eb="6">
      <t>ニチ</t>
    </rPh>
    <rPh sb="7" eb="9">
      <t>モウシコミ</t>
    </rPh>
    <rPh sb="9" eb="11">
      <t>シメキリ</t>
    </rPh>
    <rPh sb="14" eb="16">
      <t>ヨクゲツ</t>
    </rPh>
    <rPh sb="17" eb="18">
      <t>ニチ</t>
    </rPh>
    <rPh sb="19" eb="21">
      <t>ホケン</t>
    </rPh>
    <rPh sb="21" eb="23">
      <t>シキ</t>
    </rPh>
    <rPh sb="27" eb="29">
      <t>カニュウ</t>
    </rPh>
    <phoneticPr fontId="3"/>
  </si>
  <si>
    <t xml:space="preserve"> 詳細はパンフレットをご覧ください</t>
    <rPh sb="1" eb="3">
      <t>ショウサイ</t>
    </rPh>
    <rPh sb="12" eb="13">
      <t>ラン</t>
    </rPh>
    <phoneticPr fontId="3"/>
  </si>
  <si>
    <t xml:space="preserve"> 保険始期およびご希望プランに応じて自動表示されます</t>
    <rPh sb="1" eb="5">
      <t>ホケンシキ</t>
    </rPh>
    <rPh sb="9" eb="11">
      <t>キボウ</t>
    </rPh>
    <rPh sb="15" eb="16">
      <t>オウ</t>
    </rPh>
    <rPh sb="18" eb="20">
      <t>ジドウ</t>
    </rPh>
    <rPh sb="20" eb="22">
      <t>ヒョウジ</t>
    </rPh>
    <phoneticPr fontId="3"/>
  </si>
  <si>
    <t xml:space="preserve"> 会員登録情報の「自宅住所」または「所属住所」から選択ください</t>
    <rPh sb="1" eb="3">
      <t>カイイン</t>
    </rPh>
    <rPh sb="3" eb="5">
      <t>トウロク</t>
    </rPh>
    <rPh sb="5" eb="7">
      <t>ジョウホウ</t>
    </rPh>
    <rPh sb="9" eb="11">
      <t>ジタク</t>
    </rPh>
    <rPh sb="11" eb="13">
      <t>ジュウショ</t>
    </rPh>
    <rPh sb="18" eb="20">
      <t>ショゾク</t>
    </rPh>
    <rPh sb="20" eb="22">
      <t>ジュウショ</t>
    </rPh>
    <rPh sb="25" eb="27">
      <t>センタク</t>
    </rPh>
    <phoneticPr fontId="3"/>
  </si>
  <si>
    <t xml:space="preserve"> 有の場合のみ、下の保険会社名および保険金額に入力ください</t>
    <rPh sb="1" eb="2">
      <t>ア</t>
    </rPh>
    <rPh sb="3" eb="5">
      <t>バアイ</t>
    </rPh>
    <rPh sb="8" eb="9">
      <t>シタ</t>
    </rPh>
    <rPh sb="10" eb="14">
      <t>ホケンガイシャ</t>
    </rPh>
    <rPh sb="14" eb="15">
      <t>メイ</t>
    </rPh>
    <rPh sb="18" eb="22">
      <t>ホケンキンガク</t>
    </rPh>
    <rPh sb="23" eb="25">
      <t>ニュウリョク</t>
    </rPh>
    <phoneticPr fontId="3"/>
  </si>
  <si>
    <t xml:space="preserve"> 例：03-6262-5028</t>
    <rPh sb="1" eb="2">
      <t>レイ</t>
    </rPh>
    <phoneticPr fontId="3"/>
  </si>
  <si>
    <t xml:space="preserve"> ハイフンなし、例：6691234567</t>
    <rPh sb="8" eb="9">
      <t>レイ</t>
    </rPh>
    <phoneticPr fontId="3"/>
  </si>
  <si>
    <t>記名被保険者住所が保険会社の管理上必要となった場合は、AM5に計算式をコピペする</t>
    <rPh sb="0" eb="6">
      <t>キメイヒホケンジャ</t>
    </rPh>
    <rPh sb="6" eb="8">
      <t>ジュウショ</t>
    </rPh>
    <rPh sb="9" eb="13">
      <t>ホケンガイシャ</t>
    </rPh>
    <rPh sb="14" eb="16">
      <t>カンリ</t>
    </rPh>
    <rPh sb="16" eb="17">
      <t>ウエ</t>
    </rPh>
    <rPh sb="17" eb="19">
      <t>ヒツヨウ</t>
    </rPh>
    <rPh sb="23" eb="25">
      <t>バアイ</t>
    </rPh>
    <rPh sb="31" eb="34">
      <t>ケイサンシキ</t>
    </rPh>
    <phoneticPr fontId="3"/>
  </si>
  <si>
    <t>B列、D列をもとに自動表示</t>
    <rPh sb="1" eb="2">
      <t>レツ</t>
    </rPh>
    <rPh sb="4" eb="5">
      <t>レツ</t>
    </rPh>
    <rPh sb="9" eb="11">
      <t>ジドウ</t>
    </rPh>
    <rPh sb="11" eb="13">
      <t>ヒョウジ</t>
    </rPh>
    <phoneticPr fontId="3"/>
  </si>
  <si>
    <t>Y列をもとに自動表示</t>
    <rPh sb="1" eb="2">
      <t>レツ</t>
    </rPh>
    <rPh sb="6" eb="8">
      <t>ジドウ</t>
    </rPh>
    <rPh sb="8" eb="10">
      <t>ヒョウジ</t>
    </rPh>
    <phoneticPr fontId="3"/>
  </si>
  <si>
    <t>入力不要</t>
    <rPh sb="0" eb="4">
      <t>ニュウリョクフヨウ</t>
    </rPh>
    <phoneticPr fontId="3"/>
  </si>
  <si>
    <t>　　↑</t>
  </si>
  <si>
    <t>●保険料支払方法に「振込」を選択された場合は、保険始期までに下記口座に合計保険料（掛け金）をお振込みください。</t>
    <rPh sb="1" eb="4">
      <t>ホケンリョウ</t>
    </rPh>
    <rPh sb="4" eb="6">
      <t>シハライ</t>
    </rPh>
    <rPh sb="6" eb="8">
      <t>ホウホウ</t>
    </rPh>
    <phoneticPr fontId="3"/>
  </si>
  <si>
    <r>
      <t xml:space="preserve">　　銀行名　：三井住友銀行　　支店名　：日本橋支店（店番号：695）
　　預金種別：普通　　　　　　口座番号：8280442
　　口座名義：一般社団法人日本再生医療学会（ｲｯﾊﾟﾝｼｬﾀﾞﾝﾎｳｼﾞﾝﾆﾎﾝｻｲｾｲｲﾘｮｳｶﾞｯｶｲ）
</t>
    </r>
    <r>
      <rPr>
        <sz val="8"/>
        <color theme="1"/>
        <rFont val="Calibri"/>
        <family val="3"/>
        <scheme val="minor"/>
      </rPr>
      <t xml:space="preserve">   　   ※ 振込依頼人は「加入者様名（記名被保険者名）」としてください。
   　   ※ 振込手数料は加入者様（先生）ご負担でお願いいたします。</t>
    </r>
  </si>
  <si>
    <t>＜医療上の賠償責任＞</t>
    <rPh sb="1" eb="4">
      <t>イリョウジョウ</t>
    </rPh>
    <rPh sb="5" eb="7">
      <t>バイショウ</t>
    </rPh>
    <rPh sb="7" eb="9">
      <t>セキニン</t>
    </rPh>
    <phoneticPr fontId="3"/>
  </si>
  <si>
    <t>＜再生医療等における補償責任＞</t>
    <rPh sb="1" eb="5">
      <t>サイセイイリョウ</t>
    </rPh>
    <rPh sb="5" eb="6">
      <t>トウ</t>
    </rPh>
    <rPh sb="10" eb="12">
      <t>ホショウ</t>
    </rPh>
    <rPh sb="12" eb="14">
      <t>セキニン</t>
    </rPh>
    <phoneticPr fontId="3"/>
  </si>
  <si>
    <t>※支払限度額および年間保険料についての詳細はパンフレットP.9以降をご覧ください。</t>
    <rPh sb="1" eb="3">
      <t>シハライ</t>
    </rPh>
    <rPh sb="3" eb="6">
      <t>ゲンドガク</t>
    </rPh>
    <rPh sb="9" eb="11">
      <t>ネンカン</t>
    </rPh>
    <rPh sb="11" eb="14">
      <t>ホケンリョウ</t>
    </rPh>
    <rPh sb="19" eb="21">
      <t>ショウサイ</t>
    </rPh>
    <rPh sb="31" eb="33">
      <t>イコウ</t>
    </rPh>
    <rPh sb="35" eb="36">
      <t>ラン</t>
    </rPh>
    <phoneticPr fontId="3"/>
  </si>
  <si>
    <t>計上
対象</t>
    <rPh sb="0" eb="2">
      <t>ケイジョウ</t>
    </rPh>
    <rPh sb="3" eb="5">
      <t>タイショウ</t>
    </rPh>
    <phoneticPr fontId="16"/>
  </si>
  <si>
    <t>記名被保険者氏名
・漢字</t>
  </si>
  <si>
    <t>記名被保険者氏名
・カナ</t>
  </si>
  <si>
    <t>I5に計算式をコピペする</t>
    <rPh sb="3" eb="6">
      <t>ケイサンシキ</t>
    </rPh>
    <phoneticPr fontId="3"/>
  </si>
  <si>
    <t>記名被保険者住所が保険会社の管理上必要となった場合は、</t>
    <rPh sb="0" eb="6">
      <t>キメイヒホケンジャ</t>
    </rPh>
    <rPh sb="6" eb="8">
      <t>ジュウショ</t>
    </rPh>
    <rPh sb="9" eb="13">
      <t>ホケンガイシャ</t>
    </rPh>
    <rPh sb="14" eb="16">
      <t>カンリ</t>
    </rPh>
    <rPh sb="16" eb="17">
      <t>ウエ</t>
    </rPh>
    <rPh sb="17" eb="19">
      <t>ヒツヨウ</t>
    </rPh>
    <rPh sb="23" eb="25">
      <t>バアイ</t>
    </rPh>
    <phoneticPr fontId="3"/>
  </si>
  <si>
    <t>J5に計算式をコピペする（AM列も同様）</t>
    <rPh sb="3" eb="6">
      <t>ケイサンシキ</t>
    </rPh>
    <rPh sb="15" eb="16">
      <t>レツ</t>
    </rPh>
    <rPh sb="17" eb="19">
      <t>ドウヨウ</t>
    </rPh>
    <phoneticPr fontId="3"/>
  </si>
  <si>
    <t>他の
保険契約</t>
    <rPh sb="0" eb="1">
      <t>タ</t>
    </rPh>
    <rPh sb="3" eb="5">
      <t>ホケン</t>
    </rPh>
    <rPh sb="5" eb="7">
      <t>ケイヤク</t>
    </rPh>
    <phoneticPr fontId="16"/>
  </si>
  <si>
    <t>保険
種類</t>
    <rPh sb="0" eb="2">
      <t>ホケン</t>
    </rPh>
    <rPh sb="3" eb="5">
      <t>シュルイ</t>
    </rPh>
    <phoneticPr fontId="16"/>
  </si>
  <si>
    <t>保険金額
支払限度額</t>
    <rPh sb="0" eb="2">
      <t>ホケン</t>
    </rPh>
    <rPh sb="2" eb="4">
      <t>キンガク</t>
    </rPh>
    <rPh sb="5" eb="7">
      <t>シハライ</t>
    </rPh>
    <rPh sb="7" eb="9">
      <t>ゲンド</t>
    </rPh>
    <rPh sb="9" eb="10">
      <t>ガク</t>
    </rPh>
    <phoneticPr fontId="16"/>
  </si>
  <si>
    <t>過去3年
以内の事故</t>
    <rPh sb="0" eb="2">
      <t>カコ</t>
    </rPh>
    <rPh sb="3" eb="4">
      <t>ネン</t>
    </rPh>
    <rPh sb="5" eb="7">
      <t>イナイ</t>
    </rPh>
    <rPh sb="8" eb="10">
      <t>ジコ</t>
    </rPh>
    <phoneticPr fontId="16"/>
  </si>
  <si>
    <t>生年
月日</t>
    <rPh sb="0" eb="2">
      <t>セイネン</t>
    </rPh>
    <rPh sb="3" eb="5">
      <t>ガッピ</t>
    </rPh>
    <phoneticPr fontId="16"/>
  </si>
  <si>
    <t>半角で入力ください</t>
    <rPh sb="0" eb="2">
      <t>ハンカク</t>
    </rPh>
    <rPh sb="3" eb="5">
      <t>ニュウリョク</t>
    </rPh>
    <phoneticPr fontId="3"/>
  </si>
  <si>
    <t>全角で入力ください</t>
    <rPh sb="0" eb="2">
      <t>ゼンカク</t>
    </rPh>
    <rPh sb="3" eb="5">
      <t>ニュウリョク</t>
    </rPh>
    <phoneticPr fontId="3"/>
  </si>
  <si>
    <t>選択ください</t>
  </si>
  <si>
    <t>●保険料支払方法に「口座振替」（保険始期翌月に自動引落）を選択された場合は、初年度に限り次の書類の原本を郵送ください。</t>
    <rPh sb="1" eb="4">
      <t>ホケンリョウ</t>
    </rPh>
    <rPh sb="4" eb="6">
      <t>シハライ</t>
    </rPh>
    <rPh sb="6" eb="8">
      <t>ホウホウ</t>
    </rPh>
    <rPh sb="10" eb="12">
      <t>コウザ</t>
    </rPh>
    <rPh sb="12" eb="14">
      <t>フリカエ</t>
    </rPh>
    <rPh sb="16" eb="18">
      <t>ホケン</t>
    </rPh>
    <rPh sb="18" eb="20">
      <t>シキ</t>
    </rPh>
    <rPh sb="20" eb="22">
      <t>ヨクゲツ</t>
    </rPh>
    <rPh sb="23" eb="25">
      <t>ジドウ</t>
    </rPh>
    <rPh sb="25" eb="27">
      <t>ヒキオトシ</t>
    </rPh>
    <rPh sb="29" eb="31">
      <t>センタク</t>
    </rPh>
    <rPh sb="34" eb="36">
      <t>バアイ</t>
    </rPh>
    <rPh sb="38" eb="41">
      <t>ショネンド</t>
    </rPh>
    <rPh sb="42" eb="43">
      <t>カギ</t>
    </rPh>
    <rPh sb="44" eb="45">
      <t>ツギ</t>
    </rPh>
    <rPh sb="46" eb="48">
      <t>ショルイ</t>
    </rPh>
    <rPh sb="49" eb="51">
      <t>ゲンポン</t>
    </rPh>
    <rPh sb="52" eb="54">
      <t>ユウソウ</t>
    </rPh>
    <phoneticPr fontId="3"/>
  </si>
  <si>
    <t>他の医師賠償責任保険契約等</t>
  </si>
  <si>
    <t>TEL</t>
  </si>
  <si>
    <r>
      <t>円</t>
    </r>
    <r>
      <rPr>
        <sz val="9"/>
        <color theme="1"/>
        <rFont val="Calibri"/>
        <family val="2"/>
        <scheme val="minor"/>
      </rPr>
      <t>（カンマは自動表示、例：100,000,000）</t>
    </r>
    <rPh sb="0" eb="1">
      <t>エン</t>
    </rPh>
    <rPh sb="6" eb="8">
      <t>ジドウ</t>
    </rPh>
    <rPh sb="8" eb="10">
      <t>ヒョウジ</t>
    </rPh>
    <rPh sb="11" eb="12">
      <t>レイ</t>
    </rPh>
    <phoneticPr fontId="3"/>
  </si>
  <si>
    <t>※薄い黄色のセルに入力（またはドロップダウンから選択）の上、insurance@jsrm.jp（補償保険制度室）へメールください。</t>
    <rPh sb="1" eb="2">
      <t>ウス</t>
    </rPh>
    <rPh sb="3" eb="5">
      <t>キイロ</t>
    </rPh>
    <rPh sb="9" eb="11">
      <t>ニュウリョク</t>
    </rPh>
    <rPh sb="24" eb="26">
      <t>センタク</t>
    </rPh>
    <rPh sb="28" eb="29">
      <t>ウエ</t>
    </rPh>
    <rPh sb="48" eb="50">
      <t>ホショウ</t>
    </rPh>
    <rPh sb="50" eb="52">
      <t>ホケン</t>
    </rPh>
    <rPh sb="52" eb="55">
      <t>セイドシツ</t>
    </rPh>
    <phoneticPr fontId="3"/>
  </si>
  <si>
    <t>事務局にて手入力する</t>
    <rPh sb="0" eb="3">
      <t>ジムキョク</t>
    </rPh>
    <rPh sb="5" eb="8">
      <t>テニュウリョク</t>
    </rPh>
    <phoneticPr fontId="3"/>
  </si>
  <si>
    <t>選択ください</t>
  </si>
  <si>
    <t>ドロップダウンリストから選択ください</t>
  </si>
  <si>
    <t>例：再生　太郎</t>
    <rPh sb="2" eb="4">
      <t>サイセイ</t>
    </rPh>
    <rPh sb="5" eb="7">
      <t>タロウ</t>
    </rPh>
    <phoneticPr fontId="3"/>
  </si>
  <si>
    <t>例：サイセイ　タロウ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</si>
</sst>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0"/>
      <name val="Calibri"/>
      <family val="3"/>
      <scheme val="minor"/>
    </font>
    <font>
      <b/>
      <sz val="16"/>
      <color theme="0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indexed="9"/>
      <name val="Calibri"/>
      <family val="3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3"/>
      <scheme val="minor"/>
    </font>
    <font>
      <sz val="11"/>
      <color theme="1"/>
      <name val="ＭＳ Ｐゴシック"/>
      <family val="2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6"/>
      <name val="ＭＳ Ｐゴシック"/>
      <family val="2"/>
    </font>
    <font>
      <sz val="9"/>
      <name val="Meiryo UI"/>
      <family val="3"/>
    </font>
    <font>
      <sz val="10"/>
      <name val="Meiryo UI"/>
      <family val="3"/>
    </font>
    <font>
      <sz val="10"/>
      <color theme="0"/>
      <name val="Meiryo UI"/>
      <family val="3"/>
    </font>
    <font>
      <sz val="11"/>
      <color theme="1"/>
      <name val="Meiryo UI"/>
      <family val="3"/>
    </font>
    <font>
      <sz val="9"/>
      <color rgb="FFFF0000"/>
      <name val="Meiryo UI"/>
      <family val="3"/>
    </font>
    <font>
      <b/>
      <sz val="9"/>
      <color rgb="FFFF0000"/>
      <name val="Meiryo UI"/>
      <family val="3"/>
    </font>
    <font>
      <sz val="9"/>
      <color theme="0" tint="-0.3499799966812134"/>
      <name val="Meiryo UI"/>
      <family val="3"/>
    </font>
    <font>
      <sz val="11"/>
      <color theme="1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5C24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/>
    </border>
    <border>
      <left style="medium">
        <color theme="1"/>
      </left>
      <right style="medium"/>
      <top/>
      <bottom style="medium">
        <color theme="1"/>
      </bottom>
    </border>
    <border>
      <left style="medium">
        <color theme="1"/>
      </left>
      <right/>
      <top style="medium">
        <color theme="0"/>
      </top>
      <bottom style="medium">
        <color theme="0"/>
      </bottom>
    </border>
    <border>
      <left/>
      <right style="medium">
        <color theme="1"/>
      </right>
      <top style="medium">
        <color theme="0"/>
      </top>
      <bottom style="medium">
        <color theme="0"/>
      </bottom>
    </border>
    <border>
      <left/>
      <right style="medium">
        <color theme="1"/>
      </right>
      <top/>
      <bottom style="hair"/>
    </border>
    <border>
      <left style="medium">
        <color theme="0" tint="-0.04997999966144562"/>
      </left>
      <right style="medium">
        <color theme="1"/>
      </right>
      <top style="hair"/>
      <bottom style="medium">
        <color theme="0" tint="-0.04997999966144562"/>
      </bottom>
    </border>
    <border>
      <left style="medium"/>
      <right/>
      <top/>
      <bottom/>
    </border>
    <border>
      <left style="medium">
        <color theme="1"/>
      </left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0"/>
      </left>
      <right style="medium">
        <color theme="1"/>
      </right>
      <top style="hair"/>
      <bottom style="medium">
        <color theme="0"/>
      </bottom>
    </border>
    <border>
      <left style="medium">
        <color theme="0"/>
      </left>
      <right style="medium">
        <color theme="1"/>
      </right>
      <top/>
      <bottom style="hair"/>
    </border>
    <border>
      <left style="medium">
        <color theme="0"/>
      </left>
      <right style="medium">
        <color theme="1"/>
      </right>
      <top style="hair"/>
      <bottom style="hair"/>
    </border>
    <border>
      <left style="medium">
        <color theme="0"/>
      </left>
      <right style="medium">
        <color theme="1"/>
      </right>
      <top style="hair"/>
      <bottom/>
    </border>
    <border>
      <left style="medium"/>
      <right/>
      <top style="medium"/>
      <bottom/>
    </border>
    <border>
      <left/>
      <right style="medium">
        <color theme="1"/>
      </right>
      <top/>
      <bottom/>
    </border>
    <border>
      <left/>
      <right style="medium">
        <color theme="1"/>
      </right>
      <top/>
      <bottom style="thick">
        <color theme="0"/>
      </bottom>
    </border>
    <border>
      <left/>
      <right style="medium">
        <color theme="1"/>
      </right>
      <top style="thick">
        <color theme="0"/>
      </top>
      <bottom/>
    </border>
    <border>
      <left/>
      <right style="medium">
        <color theme="1"/>
      </right>
      <top style="hair"/>
      <bottom style="medium"/>
    </border>
    <border>
      <left style="medium">
        <color theme="1"/>
      </left>
      <right style="medium"/>
      <top style="hair"/>
      <bottom style="medium">
        <color theme="1"/>
      </bottom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</border>
    <border>
      <left style="medium">
        <color theme="1"/>
      </left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hair"/>
    </border>
    <border>
      <left/>
      <right/>
      <top style="medium">
        <color theme="1"/>
      </top>
      <bottom style="hair"/>
    </border>
    <border>
      <left/>
      <right style="medium"/>
      <top style="medium">
        <color theme="1"/>
      </top>
      <bottom style="hair"/>
    </border>
    <border>
      <left style="medium">
        <color theme="1"/>
      </left>
      <right/>
      <top style="hair"/>
      <bottom style="medium">
        <color theme="1"/>
      </bottom>
    </border>
    <border>
      <left/>
      <right/>
      <top style="hair"/>
      <bottom style="medium">
        <color theme="1"/>
      </bottom>
    </border>
    <border>
      <left/>
      <right style="medium"/>
      <top style="hair"/>
      <bottom style="medium">
        <color theme="1"/>
      </bottom>
    </border>
    <border>
      <left/>
      <right style="medium"/>
      <top style="medium">
        <color theme="1"/>
      </top>
      <bottom/>
    </border>
    <border>
      <left style="medium">
        <color theme="1"/>
      </left>
      <right style="medium">
        <color theme="0" tint="-0.04997999966144562"/>
      </right>
      <top style="medium">
        <color theme="0"/>
      </top>
      <bottom/>
    </border>
    <border>
      <left style="medium">
        <color theme="1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1"/>
      </left>
      <right style="medium">
        <color theme="0"/>
      </right>
      <top/>
      <bottom/>
    </border>
    <border>
      <left style="medium">
        <color theme="1"/>
      </left>
      <right style="medium">
        <color theme="0"/>
      </right>
      <top/>
      <bottom style="medium">
        <color theme="0"/>
      </bottom>
    </border>
    <border>
      <left style="medium">
        <color theme="1"/>
      </left>
      <right/>
      <top/>
      <bottom style="medium">
        <color theme="0"/>
      </bottom>
    </border>
    <border>
      <left/>
      <right style="medium">
        <color theme="1"/>
      </right>
      <top/>
      <bottom style="medium">
        <color theme="0"/>
      </bottom>
    </border>
    <border>
      <left style="medium">
        <color theme="1"/>
      </left>
      <right/>
      <top style="medium">
        <color theme="0"/>
      </top>
      <bottom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1"/>
      </left>
      <right style="medium">
        <color theme="0"/>
      </right>
      <top style="medium">
        <color theme="0"/>
      </top>
      <bottom style="medium"/>
    </border>
    <border>
      <left style="medium">
        <color theme="1"/>
      </left>
      <right/>
      <top/>
      <bottom style="hair"/>
    </border>
    <border>
      <left/>
      <right/>
      <top/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38" fontId="0" fillId="0" borderId="0" xfId="2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56" fontId="9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22" applyAlignment="1">
      <alignment vertical="center"/>
      <protection/>
    </xf>
    <xf numFmtId="14" fontId="13" fillId="0" borderId="0" xfId="22" applyNumberForma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 applyAlignment="1">
      <alignment vertical="center"/>
      <protection/>
    </xf>
    <xf numFmtId="0" fontId="18" fillId="3" borderId="1" xfId="2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8" fontId="15" fillId="0" borderId="0" xfId="2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22" applyFont="1" applyAlignment="1">
      <alignment horizontal="left" vertical="center"/>
      <protection/>
    </xf>
    <xf numFmtId="38" fontId="15" fillId="0" borderId="0" xfId="20" applyFont="1" applyAlignment="1" applyProtection="1">
      <alignment vertical="center"/>
      <protection/>
    </xf>
    <xf numFmtId="0" fontId="14" fillId="0" borderId="0" xfId="22" applyFont="1" applyAlignment="1">
      <alignment horizontal="center"/>
      <protection/>
    </xf>
    <xf numFmtId="0" fontId="14" fillId="4" borderId="0" xfId="2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38" fontId="15" fillId="0" borderId="0" xfId="20" applyFont="1" applyAlignment="1" applyProtection="1">
      <alignment horizontal="center" vertical="center"/>
      <protection/>
    </xf>
    <xf numFmtId="14" fontId="14" fillId="0" borderId="0" xfId="22" applyNumberFormat="1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7" fillId="5" borderId="1" xfId="23" applyFont="1" applyFill="1" applyBorder="1" applyAlignment="1">
      <alignment horizontal="center" vertical="center" wrapText="1"/>
      <protection/>
    </xf>
    <xf numFmtId="0" fontId="17" fillId="6" borderId="1" xfId="23" applyFont="1" applyFill="1" applyBorder="1" applyAlignment="1">
      <alignment horizontal="left" vertical="center" wrapText="1"/>
      <protection/>
    </xf>
    <xf numFmtId="0" fontId="17" fillId="7" borderId="1" xfId="23" applyFont="1" applyFill="1" applyBorder="1" applyAlignment="1">
      <alignment horizontal="left" vertical="center" wrapText="1"/>
      <protection/>
    </xf>
    <xf numFmtId="14" fontId="17" fillId="5" borderId="1" xfId="23" applyNumberFormat="1" applyFont="1" applyFill="1" applyBorder="1" applyAlignment="1">
      <alignment horizontal="left" vertical="center" wrapText="1"/>
      <protection/>
    </xf>
    <xf numFmtId="0" fontId="17" fillId="5" borderId="1" xfId="23" applyFont="1" applyFill="1" applyBorder="1" applyAlignment="1">
      <alignment horizontal="left" vertical="center" wrapText="1"/>
      <protection/>
    </xf>
    <xf numFmtId="0" fontId="15" fillId="8" borderId="1" xfId="22" applyFont="1" applyFill="1" applyBorder="1" applyAlignment="1">
      <alignment vertical="center"/>
      <protection/>
    </xf>
    <xf numFmtId="0" fontId="15" fillId="8" borderId="1" xfId="22" applyFont="1" applyFill="1" applyBorder="1" applyAlignment="1">
      <alignment vertical="center" wrapText="1"/>
      <protection/>
    </xf>
    <xf numFmtId="0" fontId="0" fillId="0" borderId="2" xfId="0" applyBorder="1" applyAlignment="1">
      <alignment vertical="center"/>
    </xf>
    <xf numFmtId="38" fontId="15" fillId="9" borderId="1" xfId="20" applyFont="1" applyFill="1" applyBorder="1" applyAlignment="1" applyProtection="1">
      <alignment vertical="center"/>
      <protection/>
    </xf>
    <xf numFmtId="0" fontId="15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/>
    </xf>
    <xf numFmtId="0" fontId="14" fillId="5" borderId="0" xfId="22" applyFont="1" applyFill="1" applyAlignment="1">
      <alignment horizontal="center" vertical="center" shrinkToFit="1"/>
      <protection/>
    </xf>
    <xf numFmtId="49" fontId="18" fillId="6" borderId="1" xfId="23" applyNumberFormat="1" applyFont="1" applyFill="1" applyBorder="1" applyAlignment="1">
      <alignment horizontal="left" wrapText="1"/>
      <protection/>
    </xf>
    <xf numFmtId="49" fontId="18" fillId="7" borderId="1" xfId="23" applyNumberFormat="1" applyFont="1" applyFill="1" applyBorder="1" applyAlignment="1">
      <alignment horizontal="left" wrapText="1"/>
      <protection/>
    </xf>
    <xf numFmtId="14" fontId="18" fillId="5" borderId="1" xfId="23" applyNumberFormat="1" applyFont="1" applyFill="1" applyBorder="1" applyAlignment="1">
      <alignment horizontal="left" wrapText="1"/>
      <protection/>
    </xf>
    <xf numFmtId="49" fontId="18" fillId="5" borderId="1" xfId="23" applyNumberFormat="1" applyFont="1" applyFill="1" applyBorder="1" applyAlignment="1">
      <alignment horizontal="left" wrapText="1"/>
      <protection/>
    </xf>
    <xf numFmtId="0" fontId="12" fillId="0" borderId="2" xfId="0" applyFont="1" applyBorder="1" applyAlignment="1">
      <alignment horizontal="center" vertical="center"/>
    </xf>
    <xf numFmtId="38" fontId="15" fillId="9" borderId="1" xfId="20" applyFont="1" applyFill="1" applyBorder="1" applyAlignment="1" applyProtection="1">
      <alignment horizontal="center" vertical="center"/>
      <protection/>
    </xf>
    <xf numFmtId="0" fontId="15" fillId="9" borderId="1" xfId="0" applyFont="1" applyFill="1" applyBorder="1" applyAlignment="1">
      <alignment horizontal="center" vertical="center"/>
    </xf>
    <xf numFmtId="0" fontId="22" fillId="0" borderId="0" xfId="22" applyFont="1" applyAlignment="1">
      <alignment horizontal="center" vertical="center"/>
      <protection/>
    </xf>
    <xf numFmtId="0" fontId="14" fillId="0" borderId="0" xfId="22" applyFont="1" applyAlignment="1">
      <alignment vertical="center"/>
      <protection/>
    </xf>
    <xf numFmtId="14" fontId="14" fillId="0" borderId="0" xfId="22" applyNumberFormat="1" applyFont="1" applyAlignment="1">
      <alignment vertical="center"/>
      <protection/>
    </xf>
    <xf numFmtId="0" fontId="22" fillId="0" borderId="0" xfId="22" applyFont="1" applyAlignment="1">
      <alignment vertical="center"/>
      <protection/>
    </xf>
    <xf numFmtId="0" fontId="23" fillId="0" borderId="0" xfId="22" applyFont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1" fillId="0" borderId="0" xfId="22" applyFont="1" applyAlignment="1">
      <alignment vertical="center"/>
      <protection/>
    </xf>
    <xf numFmtId="0" fontId="13" fillId="0" borderId="0" xfId="22" applyAlignment="1">
      <alignment horizontal="left" vertical="center"/>
      <protection/>
    </xf>
    <xf numFmtId="0" fontId="13" fillId="0" borderId="0" xfId="22" applyAlignment="1">
      <alignment horizontal="center" vertical="center"/>
      <protection/>
    </xf>
    <xf numFmtId="0" fontId="19" fillId="10" borderId="0" xfId="22" applyFont="1" applyFill="1" applyAlignment="1">
      <alignment horizontal="center" vertical="center"/>
      <protection/>
    </xf>
    <xf numFmtId="0" fontId="18" fillId="10" borderId="1" xfId="23" applyFont="1" applyFill="1" applyBorder="1" applyAlignment="1">
      <alignment horizontal="center" vertical="center"/>
      <protection/>
    </xf>
    <xf numFmtId="0" fontId="18" fillId="0" borderId="1" xfId="23" applyFont="1" applyBorder="1" applyAlignment="1">
      <alignment horizontal="left" vertical="center"/>
      <protection/>
    </xf>
    <xf numFmtId="0" fontId="18" fillId="10" borderId="1" xfId="23" applyFont="1" applyFill="1" applyBorder="1" applyAlignment="1">
      <alignment horizontal="left" vertical="center"/>
      <protection/>
    </xf>
    <xf numFmtId="0" fontId="18" fillId="11" borderId="1" xfId="23" applyFont="1" applyFill="1" applyBorder="1" applyAlignment="1">
      <alignment horizontal="left" vertical="center"/>
      <protection/>
    </xf>
    <xf numFmtId="0" fontId="18" fillId="11" borderId="1" xfId="23" applyFont="1" applyFill="1" applyBorder="1" applyAlignment="1">
      <alignment horizontal="center" vertical="center"/>
      <protection/>
    </xf>
    <xf numFmtId="0" fontId="18" fillId="0" borderId="1" xfId="23" applyFont="1" applyBorder="1" applyAlignment="1">
      <alignment horizontal="center" vertical="center"/>
      <protection/>
    </xf>
    <xf numFmtId="38" fontId="18" fillId="0" borderId="1" xfId="20" applyFont="1" applyBorder="1" applyAlignment="1" applyProtection="1">
      <alignment horizontal="right" vertical="center"/>
      <protection/>
    </xf>
    <xf numFmtId="14" fontId="18" fillId="0" borderId="1" xfId="23" applyNumberFormat="1" applyFont="1" applyBorder="1" applyAlignment="1">
      <alignment horizontal="center" vertical="center"/>
      <protection/>
    </xf>
    <xf numFmtId="0" fontId="19" fillId="10" borderId="1" xfId="23" applyFont="1" applyFill="1" applyBorder="1" applyAlignment="1">
      <alignment horizontal="center" vertical="center"/>
      <protection/>
    </xf>
    <xf numFmtId="0" fontId="15" fillId="0" borderId="1" xfId="22" applyFont="1" applyBorder="1" applyAlignment="1">
      <alignment horizontal="left" vertical="center"/>
      <protection/>
    </xf>
    <xf numFmtId="14" fontId="15" fillId="10" borderId="1" xfId="22" applyNumberFormat="1" applyFont="1" applyFill="1" applyBorder="1" applyAlignment="1">
      <alignment vertical="center"/>
      <protection/>
    </xf>
    <xf numFmtId="0" fontId="15" fillId="0" borderId="1" xfId="22" applyFont="1" applyBorder="1" applyAlignment="1">
      <alignment horizontal="center" vertical="center"/>
      <protection/>
    </xf>
    <xf numFmtId="38" fontId="15" fillId="0" borderId="1" xfId="20" applyFont="1" applyBorder="1" applyAlignment="1" applyProtection="1">
      <alignment vertical="center"/>
      <protection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38" fontId="0" fillId="0" borderId="0" xfId="20" applyFont="1" applyAlignment="1" applyProtection="1">
      <alignment vertical="center"/>
      <protection/>
    </xf>
    <xf numFmtId="38" fontId="9" fillId="2" borderId="0" xfId="20" applyFont="1" applyFill="1" applyAlignment="1" applyProtection="1">
      <alignment horizontal="center" vertical="center"/>
      <protection/>
    </xf>
    <xf numFmtId="176" fontId="9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20" applyFont="1" applyFill="1" applyAlignment="1" applyProtection="1">
      <alignment horizontal="center" vertical="center"/>
      <protection/>
    </xf>
    <xf numFmtId="176" fontId="4" fillId="2" borderId="0" xfId="0" applyNumberFormat="1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21" applyBorder="1" applyAlignment="1" applyProtection="1">
      <alignment vertical="center"/>
      <protection/>
    </xf>
    <xf numFmtId="38" fontId="0" fillId="0" borderId="0" xfId="20" applyFont="1" applyBorder="1" applyAlignment="1" applyProtection="1">
      <alignment horizontal="left" vertical="center"/>
      <protection/>
    </xf>
    <xf numFmtId="38" fontId="7" fillId="0" borderId="0" xfId="20" applyFont="1" applyBorder="1" applyAlignment="1" applyProtection="1">
      <alignment horizontal="left" vertical="center"/>
      <protection/>
    </xf>
    <xf numFmtId="0" fontId="0" fillId="12" borderId="3" xfId="0" applyFont="1" applyFill="1" applyBorder="1" applyAlignment="1" applyProtection="1">
      <alignment horizontal="left" vertical="center"/>
      <protection locked="0"/>
    </xf>
    <xf numFmtId="176" fontId="0" fillId="12" borderId="3" xfId="0" applyNumberFormat="1" applyFont="1" applyFill="1" applyBorder="1" applyAlignment="1" applyProtection="1">
      <alignment horizontal="left" vertical="center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6" fillId="0" borderId="0" xfId="21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38" fontId="0" fillId="13" borderId="4" xfId="20" applyFont="1" applyFill="1" applyBorder="1" applyAlignment="1" applyProtection="1">
      <alignment horizontal="right" vertical="center"/>
      <protection/>
    </xf>
    <xf numFmtId="38" fontId="0" fillId="13" borderId="11" xfId="20" applyFont="1" applyFill="1" applyBorder="1" applyAlignment="1" applyProtection="1">
      <alignment horizontal="right" vertical="center"/>
      <protection/>
    </xf>
    <xf numFmtId="38" fontId="8" fillId="3" borderId="23" xfId="20" applyFont="1" applyFill="1" applyBorder="1" applyAlignment="1" applyProtection="1">
      <alignment horizontal="right" vertical="center"/>
      <protection/>
    </xf>
    <xf numFmtId="0" fontId="0" fillId="12" borderId="1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Alignment="1" applyProtection="1">
      <alignment horizontal="left" vertical="center"/>
      <protection locked="0"/>
    </xf>
    <xf numFmtId="0" fontId="0" fillId="12" borderId="28" xfId="21" applyFont="1" applyFill="1" applyBorder="1" applyAlignment="1" applyProtection="1">
      <alignment horizontal="left" vertical="center"/>
      <protection locked="0"/>
    </xf>
    <xf numFmtId="0" fontId="0" fillId="12" borderId="29" xfId="0" applyFont="1" applyFill="1" applyBorder="1" applyAlignment="1" applyProtection="1">
      <alignment horizontal="left" vertical="center"/>
      <protection locked="0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left" vertical="center" wrapText="1"/>
    </xf>
    <xf numFmtId="0" fontId="0" fillId="12" borderId="34" xfId="0" applyFont="1" applyFill="1" applyBorder="1" applyAlignment="1">
      <alignment horizontal="left" vertical="center"/>
    </xf>
    <xf numFmtId="0" fontId="0" fillId="12" borderId="35" xfId="0" applyFont="1" applyFill="1" applyBorder="1" applyAlignment="1">
      <alignment horizontal="left" vertical="center"/>
    </xf>
    <xf numFmtId="0" fontId="0" fillId="12" borderId="36" xfId="0" applyFont="1" applyFill="1" applyBorder="1" applyAlignment="1" applyProtection="1">
      <alignment horizontal="left" vertical="center"/>
      <protection locked="0"/>
    </xf>
    <xf numFmtId="0" fontId="0" fillId="12" borderId="37" xfId="0" applyFont="1" applyFill="1" applyBorder="1" applyAlignment="1" applyProtection="1">
      <alignment horizontal="left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0" fontId="0" fillId="12" borderId="39" xfId="0" applyFont="1" applyFill="1" applyBorder="1" applyAlignment="1" applyProtection="1">
      <alignment horizontal="left" vertical="center"/>
      <protection locked="0"/>
    </xf>
    <xf numFmtId="0" fontId="0" fillId="12" borderId="40" xfId="0" applyFont="1" applyFill="1" applyBorder="1" applyAlignment="1" applyProtection="1">
      <alignment horizontal="left" vertical="center"/>
      <protection locked="0"/>
    </xf>
    <xf numFmtId="0" fontId="0" fillId="12" borderId="41" xfId="0" applyFont="1" applyFill="1" applyBorder="1" applyAlignment="1" applyProtection="1">
      <alignment horizontal="left" vertical="center"/>
      <protection locked="0"/>
    </xf>
    <xf numFmtId="0" fontId="0" fillId="12" borderId="42" xfId="0" applyFont="1" applyFill="1" applyBorder="1" applyAlignment="1" applyProtection="1">
      <alignment horizontal="left" vertical="center"/>
      <protection locked="0"/>
    </xf>
    <xf numFmtId="0" fontId="0" fillId="12" borderId="28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0" fillId="12" borderId="52" xfId="0" applyFont="1" applyFill="1" applyBorder="1" applyAlignment="1" applyProtection="1">
      <alignment horizontal="left" vertical="center"/>
      <protection locked="0"/>
    </xf>
    <xf numFmtId="0" fontId="0" fillId="12" borderId="53" xfId="0" applyFont="1" applyFill="1" applyBorder="1" applyAlignment="1" applyProtection="1">
      <alignment horizontal="left" vertical="center"/>
      <protection locked="0"/>
    </xf>
    <xf numFmtId="0" fontId="0" fillId="12" borderId="54" xfId="0" applyFont="1" applyFill="1" applyBorder="1" applyAlignment="1" applyProtection="1">
      <alignment horizontal="left" vertical="center"/>
      <protection locked="0"/>
    </xf>
    <xf numFmtId="38" fontId="0" fillId="12" borderId="39" xfId="20" applyFont="1" applyFill="1" applyBorder="1" applyAlignment="1" applyProtection="1">
      <alignment horizontal="right" vertical="center"/>
      <protection locked="0"/>
    </xf>
    <xf numFmtId="0" fontId="0" fillId="12" borderId="41" xfId="0" applyFont="1" applyFill="1" applyBorder="1" applyAlignment="1" applyProtection="1">
      <alignment horizontal="right" vertical="center"/>
      <protection locked="0"/>
    </xf>
    <xf numFmtId="0" fontId="14" fillId="7" borderId="55" xfId="22" applyFont="1" applyFill="1" applyBorder="1" applyAlignment="1">
      <alignment horizontal="center"/>
      <protection/>
    </xf>
    <xf numFmtId="0" fontId="14" fillId="7" borderId="56" xfId="22" applyFont="1" applyFill="1" applyBorder="1" applyAlignment="1">
      <alignment horizontal="center"/>
      <protection/>
    </xf>
    <xf numFmtId="0" fontId="14" fillId="7" borderId="57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ハイパーリンク" xfId="21"/>
    <cellStyle name="標準 8" xfId="22"/>
    <cellStyle name="標準 2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16</xdr:row>
      <xdr:rowOff>190500</xdr:rowOff>
    </xdr:from>
    <xdr:to>
      <xdr:col>17</xdr:col>
      <xdr:colOff>381000</xdr:colOff>
      <xdr:row>28</xdr:row>
      <xdr:rowOff>114300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7225" y="3171825"/>
          <a:ext cx="616267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2</xdr:row>
      <xdr:rowOff>200025</xdr:rowOff>
    </xdr:from>
    <xdr:to>
      <xdr:col>18</xdr:col>
      <xdr:colOff>9525</xdr:colOff>
      <xdr:row>13</xdr:row>
      <xdr:rowOff>66675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7225" y="762000"/>
          <a:ext cx="63722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1276350</xdr:colOff>
      <xdr:row>13</xdr:row>
      <xdr:rowOff>66675</xdr:rowOff>
    </xdr:from>
    <xdr:to>
      <xdr:col>18</xdr:col>
      <xdr:colOff>0</xdr:colOff>
      <xdr:row>14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48650" y="2419350"/>
          <a:ext cx="6391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sei@jsrm.jp" TargetMode="External" /><Relationship Id="rId2" Type="http://schemas.openxmlformats.org/officeDocument/2006/relationships/hyperlink" Target="https://www.jsrm.jp/cms/uploads/2022/05/yokinkouzafurikae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CDB6-A689-4023-8A21-00DF0162C766}">
  <sheetPr>
    <pageSetUpPr fitToPage="1"/>
  </sheetPr>
  <dimension ref="A1:S33"/>
  <sheetViews>
    <sheetView showGridLines="0" tabSelected="1" zoomScale="85" zoomScaleNormal="85" workbookViewId="0" topLeftCell="A1">
      <selection activeCell="D4" sqref="D4:F4"/>
    </sheetView>
  </sheetViews>
  <sheetFormatPr defaultColWidth="8.7109375" defaultRowHeight="15"/>
  <cols>
    <col min="1" max="1" width="4.421875" style="73" customWidth="1"/>
    <col min="2" max="2" width="26.140625" style="73" bestFit="1" customWidth="1"/>
    <col min="3" max="3" width="11.57421875" style="73" customWidth="1"/>
    <col min="4" max="4" width="12.7109375" style="73" customWidth="1"/>
    <col min="5" max="5" width="10.140625" style="73" customWidth="1"/>
    <col min="6" max="6" width="39.57421875" style="73" customWidth="1"/>
    <col min="7" max="7" width="19.140625" style="73" customWidth="1"/>
    <col min="8" max="16384" width="8.7109375" style="73" customWidth="1"/>
  </cols>
  <sheetData>
    <row r="1" spans="1:19" ht="26.4">
      <c r="A1"/>
      <c r="B1" s="81" t="s">
        <v>23</v>
      </c>
      <c r="C1" s="82"/>
      <c r="D1" s="82"/>
      <c r="E1" s="82"/>
      <c r="F1" s="82"/>
      <c r="G1"/>
      <c r="H1" s="83" t="s">
        <v>101</v>
      </c>
      <c r="I1"/>
      <c r="J1"/>
      <c r="K1"/>
      <c r="L1"/>
      <c r="M1"/>
      <c r="N1"/>
      <c r="O1"/>
      <c r="P1"/>
      <c r="Q1"/>
      <c r="R1"/>
      <c r="S1"/>
    </row>
    <row r="2" spans="1:19" ht="18.6" thickBot="1">
      <c r="A2"/>
      <c r="B2" s="83" t="s">
        <v>120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.75" thickBot="1">
      <c r="A3"/>
      <c r="B3" s="114" t="s">
        <v>20</v>
      </c>
      <c r="C3" s="115"/>
      <c r="D3" s="121" t="s">
        <v>28</v>
      </c>
      <c r="E3" s="121"/>
      <c r="F3" s="122"/>
      <c r="G3"/>
      <c r="H3" s="84" t="s">
        <v>99</v>
      </c>
      <c r="I3"/>
      <c r="J3"/>
      <c r="K3"/>
      <c r="L3"/>
      <c r="M3"/>
      <c r="N3"/>
      <c r="O3"/>
      <c r="P3"/>
      <c r="Q3"/>
      <c r="R3"/>
      <c r="S3"/>
    </row>
    <row r="4" spans="1:19" ht="15.75" thickBot="1">
      <c r="A4"/>
      <c r="B4" s="140" t="s">
        <v>4</v>
      </c>
      <c r="C4" s="141"/>
      <c r="D4" s="133" t="s">
        <v>123</v>
      </c>
      <c r="E4" s="119"/>
      <c r="F4" s="13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5.75" thickBot="1">
      <c r="A5"/>
      <c r="B5" s="140" t="s">
        <v>27</v>
      </c>
      <c r="C5" s="141"/>
      <c r="D5" s="116" t="s">
        <v>113</v>
      </c>
      <c r="E5" s="117"/>
      <c r="F5" s="87" t="s">
        <v>91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5">
      <c r="A6"/>
      <c r="B6" s="135" t="s">
        <v>5</v>
      </c>
      <c r="C6" s="88" t="s">
        <v>18</v>
      </c>
      <c r="D6" s="126" t="s">
        <v>114</v>
      </c>
      <c r="E6" s="127"/>
      <c r="F6" s="128"/>
      <c r="G6" s="113" t="s">
        <v>124</v>
      </c>
      <c r="H6"/>
      <c r="I6"/>
      <c r="J6"/>
      <c r="K6"/>
      <c r="L6"/>
      <c r="M6"/>
      <c r="N6"/>
      <c r="O6"/>
      <c r="P6"/>
      <c r="Q6"/>
      <c r="R6"/>
      <c r="S6"/>
    </row>
    <row r="7" spans="1:19" ht="15.75" thickBot="1">
      <c r="A7"/>
      <c r="B7" s="136"/>
      <c r="C7" s="89" t="s">
        <v>19</v>
      </c>
      <c r="D7" s="129" t="s">
        <v>114</v>
      </c>
      <c r="E7" s="130"/>
      <c r="F7" s="131"/>
      <c r="G7" s="113" t="s">
        <v>125</v>
      </c>
      <c r="H7"/>
      <c r="I7"/>
      <c r="J7"/>
      <c r="K7"/>
      <c r="L7"/>
      <c r="M7"/>
      <c r="N7"/>
      <c r="O7"/>
      <c r="P7"/>
      <c r="Q7"/>
      <c r="R7"/>
      <c r="S7"/>
    </row>
    <row r="8" spans="1:19" ht="15.75" thickBot="1">
      <c r="A8"/>
      <c r="B8" s="142" t="s">
        <v>118</v>
      </c>
      <c r="C8" s="143"/>
      <c r="D8" s="116" t="s">
        <v>113</v>
      </c>
      <c r="E8" s="132"/>
      <c r="F8" s="90" t="s">
        <v>90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5.75" thickBot="1">
      <c r="A9"/>
      <c r="B9" s="144" t="s">
        <v>6</v>
      </c>
      <c r="C9" s="141"/>
      <c r="D9" s="118" t="s">
        <v>113</v>
      </c>
      <c r="E9" s="119"/>
      <c r="F9" s="120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5.75" thickBot="1">
      <c r="A10"/>
      <c r="B10" s="85" t="s">
        <v>79</v>
      </c>
      <c r="C10" s="86"/>
      <c r="D10" s="77" t="s">
        <v>115</v>
      </c>
      <c r="E10" s="91" t="s">
        <v>88</v>
      </c>
      <c r="F10" s="92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6" ht="18.6" hidden="1" thickBot="1">
      <c r="B11" s="137" t="s">
        <v>79</v>
      </c>
      <c r="C11" s="88" t="s">
        <v>8</v>
      </c>
      <c r="D11" s="93" t="s">
        <v>95</v>
      </c>
      <c r="E11" s="94" t="s">
        <v>80</v>
      </c>
      <c r="F11" s="95"/>
    </row>
    <row r="12" spans="1:19" ht="54" customHeight="1" hidden="1" thickBot="1">
      <c r="A12"/>
      <c r="B12" s="138" t="s">
        <v>7</v>
      </c>
      <c r="C12" s="96" t="s">
        <v>9</v>
      </c>
      <c r="D12" s="123" t="s">
        <v>95</v>
      </c>
      <c r="E12" s="124"/>
      <c r="F12" s="125"/>
      <c r="G12" s="97"/>
      <c r="H12"/>
      <c r="I12"/>
      <c r="J12"/>
      <c r="K12"/>
      <c r="L12"/>
      <c r="M12"/>
      <c r="N12"/>
      <c r="O12"/>
      <c r="P12"/>
      <c r="Q12"/>
      <c r="R12"/>
      <c r="S12"/>
    </row>
    <row r="13" spans="1:19" ht="15.75" thickBot="1">
      <c r="A13"/>
      <c r="B13" s="137" t="s">
        <v>117</v>
      </c>
      <c r="C13" s="98" t="s">
        <v>11</v>
      </c>
      <c r="D13" s="112" t="s">
        <v>122</v>
      </c>
      <c r="E13" s="94" t="s">
        <v>89</v>
      </c>
      <c r="F13" s="95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thickBot="1">
      <c r="A14"/>
      <c r="B14" s="137" t="s">
        <v>10</v>
      </c>
      <c r="C14" s="99" t="s">
        <v>12</v>
      </c>
      <c r="D14" s="147" t="str">
        <f>IF(OR($D$13="選択ください",$D$13="無"),"","全角で入力ください")</f>
        <v/>
      </c>
      <c r="E14" s="148"/>
      <c r="F14" s="149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5.75" thickBot="1">
      <c r="A15"/>
      <c r="B15" s="137"/>
      <c r="C15" s="100" t="s">
        <v>13</v>
      </c>
      <c r="D15" s="150" t="str">
        <f>IF(OR($D$13="選択ください",$D$13="無"),"","半角で入力ください")</f>
        <v/>
      </c>
      <c r="E15" s="151"/>
      <c r="F15" s="101" t="s">
        <v>119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8.6" thickBot="1">
      <c r="A16"/>
      <c r="B16" s="140" t="s">
        <v>14</v>
      </c>
      <c r="C16" s="141"/>
      <c r="D16" s="77" t="s">
        <v>115</v>
      </c>
      <c r="E16" s="90" t="s">
        <v>81</v>
      </c>
      <c r="F16" s="92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.75" thickBot="1">
      <c r="A17"/>
      <c r="B17" s="140" t="s">
        <v>22</v>
      </c>
      <c r="C17" s="141"/>
      <c r="D17" s="78" t="s">
        <v>115</v>
      </c>
      <c r="E17" s="76" t="s">
        <v>85</v>
      </c>
      <c r="F17" s="102"/>
      <c r="G17"/>
      <c r="H17" s="84" t="s">
        <v>100</v>
      </c>
      <c r="I17"/>
      <c r="J17"/>
      <c r="K17"/>
      <c r="L17"/>
      <c r="M17"/>
      <c r="N17"/>
      <c r="O17"/>
      <c r="P17"/>
      <c r="Q17"/>
      <c r="R17"/>
      <c r="S17"/>
    </row>
    <row r="18" spans="1:19" ht="15.75" thickBot="1">
      <c r="A18"/>
      <c r="B18" s="138" t="s">
        <v>15</v>
      </c>
      <c r="C18" s="103" t="s">
        <v>16</v>
      </c>
      <c r="D18" s="79" t="s">
        <v>122</v>
      </c>
      <c r="E18" s="90" t="s">
        <v>86</v>
      </c>
      <c r="F18" s="92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.75" thickBot="1">
      <c r="A19"/>
      <c r="B19" s="145"/>
      <c r="C19" s="104" t="s">
        <v>17</v>
      </c>
      <c r="D19" s="80" t="s">
        <v>122</v>
      </c>
      <c r="E19" s="76" t="s">
        <v>84</v>
      </c>
      <c r="F19" s="92"/>
      <c r="G19"/>
      <c r="I19"/>
      <c r="J19"/>
      <c r="K19"/>
      <c r="L19"/>
      <c r="M19"/>
      <c r="N19"/>
      <c r="O19"/>
      <c r="P19"/>
      <c r="Q19"/>
      <c r="R19"/>
      <c r="S19"/>
    </row>
    <row r="20" spans="1:19" ht="16.5" thickBot="1" thickTop="1">
      <c r="A20"/>
      <c r="B20" s="145" t="s">
        <v>24</v>
      </c>
      <c r="C20" s="105" t="s">
        <v>16</v>
      </c>
      <c r="D20" s="109" t="str">
        <f>IF(D18="選択ください","",IF(D18="選択ください","",IF(D4="医師（歯科医師以外）個人",VLOOKUP(D17,'保険料テーブル（医師個人）'!A4:G16,D18+1,0),VLOOKUP(D17,'保険料テーブル（歯科医師個人）'!A4:G16,D18+1,0))))</f>
        <v/>
      </c>
      <c r="E20" s="76" t="s">
        <v>87</v>
      </c>
      <c r="F20" s="75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.75" thickBot="1">
      <c r="A21"/>
      <c r="B21" s="145"/>
      <c r="C21" s="88" t="s">
        <v>17</v>
      </c>
      <c r="D21" s="110" t="str">
        <f>IF(D19="選択ください","",IF(D19="","",IF(D4="医師（歯科医師以外）個人",VLOOKUP(D17,'保険料テーブル（医師個人）'!A19:D31,VLOOKUP(D19,'保険料テーブル（医師個人）'!A33:B36,2,0)+1,0),VLOOKUP(D17,'保険料テーブル（歯科医師個人）'!A19:D31,VLOOKUP(D19,'保険料テーブル（歯科医師個人）'!A33:B36,2,0)+1,0))))</f>
        <v/>
      </c>
      <c r="E21" s="76" t="s">
        <v>84</v>
      </c>
      <c r="F21" s="75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9.5" thickBot="1">
      <c r="A22"/>
      <c r="B22" s="146"/>
      <c r="C22" s="106" t="s">
        <v>21</v>
      </c>
      <c r="D22" s="111" t="str">
        <f>IF(D21="","",D20+D21)</f>
        <v/>
      </c>
      <c r="E22" s="76" t="s">
        <v>84</v>
      </c>
      <c r="F22" s="75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>
      <c r="A24"/>
      <c r="B24" t="s">
        <v>116</v>
      </c>
      <c r="C24"/>
      <c r="D24"/>
      <c r="E24" s="7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>
      <c r="A25"/>
      <c r="B25" s="107" t="s">
        <v>82</v>
      </c>
      <c r="C25"/>
      <c r="D25"/>
      <c r="E25"/>
      <c r="F25" s="108" t="s">
        <v>83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>
      <c r="A26"/>
      <c r="B26" t="s">
        <v>97</v>
      </c>
      <c r="C26"/>
      <c r="D26"/>
      <c r="E26" s="74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84" customHeight="1">
      <c r="A27"/>
      <c r="B27" s="139" t="s">
        <v>98</v>
      </c>
      <c r="C27" s="139"/>
      <c r="D27" s="139"/>
      <c r="E27" s="139"/>
      <c r="F27" s="139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8:19" ht="15">
      <c r="H33"/>
      <c r="I33"/>
      <c r="J33"/>
      <c r="K33"/>
      <c r="L33"/>
      <c r="M33"/>
      <c r="N33"/>
      <c r="O33"/>
      <c r="P33"/>
      <c r="Q33"/>
      <c r="R33"/>
      <c r="S33"/>
    </row>
  </sheetData>
  <sheetProtection algorithmName="SHA-512" hashValue="C/NRxVlszE75eBLpXdvU/GKTHptFW5IxwB5kzcQk9tAiSt3dC+gzBAHUdU537rNxadEZxHxzykUOetbNJn7QhA==" saltValue="s0ILRoyLBIvHhaKvW0jIjA==" spinCount="100000" sheet="1" objects="1" scenarios="1"/>
  <mergeCells count="23">
    <mergeCell ref="B27:F27"/>
    <mergeCell ref="B4:C4"/>
    <mergeCell ref="B5:C5"/>
    <mergeCell ref="B8:C8"/>
    <mergeCell ref="B9:C9"/>
    <mergeCell ref="B20:B22"/>
    <mergeCell ref="B16:C16"/>
    <mergeCell ref="B17:C17"/>
    <mergeCell ref="B13:B15"/>
    <mergeCell ref="B18:B19"/>
    <mergeCell ref="D14:F14"/>
    <mergeCell ref="D15:E15"/>
    <mergeCell ref="B3:C3"/>
    <mergeCell ref="D5:E5"/>
    <mergeCell ref="D9:F9"/>
    <mergeCell ref="D3:F3"/>
    <mergeCell ref="D12:F12"/>
    <mergeCell ref="D6:F6"/>
    <mergeCell ref="D7:F7"/>
    <mergeCell ref="D8:E8"/>
    <mergeCell ref="D4:F4"/>
    <mergeCell ref="B6:B7"/>
    <mergeCell ref="B11:B12"/>
  </mergeCells>
  <dataValidations count="7">
    <dataValidation type="list" allowBlank="1" showInputMessage="1" showErrorMessage="1" sqref="D17">
      <formula1>"選択ください,2023/7/1,2023/8/1,2023/9/1,2023/10/1,2023/11/1,2023/12/1,2024/1/1,2024/2/1,2024/3/1,2024/4/1,2024/5/1,2024/6/1"</formula1>
    </dataValidation>
    <dataValidation type="list" allowBlank="1" showInputMessage="1" showErrorMessage="1" sqref="D18">
      <formula1>"選択ください,1,2,3,4,5,6"</formula1>
    </dataValidation>
    <dataValidation type="list" allowBlank="1" showInputMessage="1" showErrorMessage="1" sqref="D19">
      <formula1>"選択ください,A,B,C"</formula1>
    </dataValidation>
    <dataValidation type="list" allowBlank="1" showInputMessage="1" showErrorMessage="1" sqref="D13">
      <formula1>"選択ください,有,無"</formula1>
    </dataValidation>
    <dataValidation type="list" allowBlank="1" showInputMessage="1" showErrorMessage="1" sqref="D16">
      <formula1>"選択ください,振込,口座振替"</formula1>
    </dataValidation>
    <dataValidation type="list" allowBlank="1" showInputMessage="1" showErrorMessage="1" sqref="D4:F4">
      <formula1>"ドロップダウンリストから選択ください,医師（歯科医師以外）個人,歯科医師個人"</formula1>
    </dataValidation>
    <dataValidation type="list" allowBlank="1" showInputMessage="1" showErrorMessage="1" sqref="D10">
      <formula1>"選択ください,自宅住所,所属住所"</formula1>
    </dataValidation>
  </dataValidations>
  <hyperlinks>
    <hyperlink ref="D9" r:id="rId1" display="saisei@jsrm.jp"/>
    <hyperlink ref="B25" r:id="rId2" display="https://www.jsrm.jp/cms/uploads/2022/05/yokinkouzafurikae.pdf"/>
  </hyperlinks>
  <printOptions/>
  <pageMargins left="0.7086614173228347" right="0.7086614173228347" top="0.7480314960629921" bottom="0.5511811023622047" header="0.31496062992125984" footer="0.31496062992125984"/>
  <pageSetup fitToHeight="1" fitToWidth="1" horizontalDpi="300" verticalDpi="300" orientation="landscape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A52E-B882-4192-BCD9-FD9CE9D7775E}">
  <dimension ref="A1:G37"/>
  <sheetViews>
    <sheetView workbookViewId="0" topLeftCell="A1"/>
  </sheetViews>
  <sheetFormatPr defaultColWidth="9.140625" defaultRowHeight="15"/>
  <cols>
    <col min="1" max="1" width="10.140625" style="0" bestFit="1" customWidth="1"/>
    <col min="2" max="7" width="8.7109375" style="1" customWidth="1"/>
  </cols>
  <sheetData>
    <row r="1" spans="1:7" ht="22.2">
      <c r="A1" s="4" t="s">
        <v>31</v>
      </c>
      <c r="B1" s="67"/>
      <c r="C1" s="67"/>
      <c r="D1" s="67"/>
      <c r="E1" s="67"/>
      <c r="F1" s="67"/>
      <c r="G1" s="67"/>
    </row>
    <row r="2" spans="1:7" ht="22.2">
      <c r="A2" s="4"/>
      <c r="B2" s="67"/>
      <c r="C2" s="67"/>
      <c r="D2" s="67"/>
      <c r="E2" s="67"/>
      <c r="F2" s="67"/>
      <c r="G2" s="67"/>
    </row>
    <row r="3" spans="1:7" ht="22.2">
      <c r="A3" s="4" t="s">
        <v>16</v>
      </c>
      <c r="B3" s="67"/>
      <c r="C3" s="67"/>
      <c r="D3" s="67"/>
      <c r="E3" s="67"/>
      <c r="F3" s="67"/>
      <c r="G3" s="67"/>
    </row>
    <row r="4" spans="1:7" ht="15">
      <c r="A4" s="70" t="s">
        <v>3</v>
      </c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1">
        <v>6</v>
      </c>
    </row>
    <row r="5" spans="1:7" ht="15">
      <c r="A5" s="72">
        <v>45108</v>
      </c>
      <c r="B5" s="67">
        <v>46710</v>
      </c>
      <c r="C5" s="67">
        <v>40660</v>
      </c>
      <c r="D5" s="67">
        <v>37020</v>
      </c>
      <c r="E5" s="67">
        <v>34580</v>
      </c>
      <c r="F5" s="67">
        <v>31310</v>
      </c>
      <c r="G5" s="67">
        <v>6020</v>
      </c>
    </row>
    <row r="6" spans="1:7" ht="15">
      <c r="A6" s="72">
        <v>45139</v>
      </c>
      <c r="B6" s="67">
        <v>42820</v>
      </c>
      <c r="C6" s="67">
        <v>37270</v>
      </c>
      <c r="D6" s="67">
        <v>33940</v>
      </c>
      <c r="E6" s="67">
        <v>31700</v>
      </c>
      <c r="F6" s="67">
        <v>28700</v>
      </c>
      <c r="G6" s="67">
        <v>5520</v>
      </c>
    </row>
    <row r="7" spans="1:7" ht="15">
      <c r="A7" s="72">
        <v>45170</v>
      </c>
      <c r="B7" s="67">
        <v>38930</v>
      </c>
      <c r="C7" s="67">
        <v>33880</v>
      </c>
      <c r="D7" s="67">
        <v>30850</v>
      </c>
      <c r="E7" s="67">
        <v>28820</v>
      </c>
      <c r="F7" s="67">
        <v>26090</v>
      </c>
      <c r="G7" s="67">
        <v>5020</v>
      </c>
    </row>
    <row r="8" spans="1:7" ht="15">
      <c r="A8" s="72">
        <v>45200</v>
      </c>
      <c r="B8" s="67">
        <v>35030</v>
      </c>
      <c r="C8" s="67">
        <v>30500</v>
      </c>
      <c r="D8" s="67">
        <v>27770</v>
      </c>
      <c r="E8" s="67">
        <v>25940</v>
      </c>
      <c r="F8" s="67">
        <v>23480</v>
      </c>
      <c r="G8" s="67">
        <v>4520</v>
      </c>
    </row>
    <row r="9" spans="1:7" ht="15">
      <c r="A9" s="72">
        <v>45231</v>
      </c>
      <c r="B9" s="67">
        <v>31140</v>
      </c>
      <c r="C9" s="67">
        <v>27110</v>
      </c>
      <c r="D9" s="67">
        <v>24680</v>
      </c>
      <c r="E9" s="67">
        <v>23050</v>
      </c>
      <c r="F9" s="67">
        <v>20870</v>
      </c>
      <c r="G9" s="67">
        <v>4010</v>
      </c>
    </row>
    <row r="10" spans="1:7" ht="15">
      <c r="A10" s="72">
        <v>45261</v>
      </c>
      <c r="B10" s="67">
        <v>27250</v>
      </c>
      <c r="C10" s="67">
        <v>23720</v>
      </c>
      <c r="D10" s="67">
        <v>21600</v>
      </c>
      <c r="E10" s="67">
        <v>20170</v>
      </c>
      <c r="F10" s="67">
        <v>18260</v>
      </c>
      <c r="G10" s="67">
        <v>3510</v>
      </c>
    </row>
    <row r="11" spans="1:7" ht="15">
      <c r="A11" s="72">
        <v>45292</v>
      </c>
      <c r="B11" s="67">
        <v>23360</v>
      </c>
      <c r="C11" s="67">
        <v>20330</v>
      </c>
      <c r="D11" s="67">
        <v>18510</v>
      </c>
      <c r="E11" s="67">
        <v>17290</v>
      </c>
      <c r="F11" s="67">
        <v>15660</v>
      </c>
      <c r="G11" s="67">
        <v>3010</v>
      </c>
    </row>
    <row r="12" spans="1:7" ht="15">
      <c r="A12" s="72">
        <v>45323</v>
      </c>
      <c r="B12" s="67">
        <v>19460</v>
      </c>
      <c r="C12" s="67">
        <v>16940</v>
      </c>
      <c r="D12" s="67">
        <v>15430</v>
      </c>
      <c r="E12" s="67">
        <v>14410</v>
      </c>
      <c r="F12" s="67">
        <v>13050</v>
      </c>
      <c r="G12" s="67">
        <v>2510</v>
      </c>
    </row>
    <row r="13" spans="1:7" ht="15">
      <c r="A13" s="72">
        <v>45352</v>
      </c>
      <c r="B13" s="67">
        <v>15570</v>
      </c>
      <c r="C13" s="67">
        <v>13550</v>
      </c>
      <c r="D13" s="67">
        <v>12340</v>
      </c>
      <c r="E13" s="67">
        <v>11530</v>
      </c>
      <c r="F13" s="67">
        <v>10440</v>
      </c>
      <c r="G13" s="67">
        <v>2010</v>
      </c>
    </row>
    <row r="14" spans="1:7" ht="15">
      <c r="A14" s="72">
        <v>45383</v>
      </c>
      <c r="B14" s="67">
        <v>11680</v>
      </c>
      <c r="C14" s="67">
        <v>10170</v>
      </c>
      <c r="D14" s="67">
        <v>9260</v>
      </c>
      <c r="E14" s="67">
        <v>8650</v>
      </c>
      <c r="F14" s="67">
        <v>7830</v>
      </c>
      <c r="G14" s="67">
        <v>1510</v>
      </c>
    </row>
    <row r="15" spans="1:7" ht="15">
      <c r="A15" s="72">
        <v>45413</v>
      </c>
      <c r="B15" s="67">
        <v>7790</v>
      </c>
      <c r="C15" s="67">
        <v>6780</v>
      </c>
      <c r="D15" s="67">
        <v>6170</v>
      </c>
      <c r="E15" s="67">
        <v>5760</v>
      </c>
      <c r="F15" s="67">
        <v>5220</v>
      </c>
      <c r="G15" s="67">
        <v>1000</v>
      </c>
    </row>
    <row r="16" spans="1:7" ht="15">
      <c r="A16" s="72">
        <v>45444</v>
      </c>
      <c r="B16" s="67">
        <v>3890</v>
      </c>
      <c r="C16" s="67">
        <v>3390</v>
      </c>
      <c r="D16" s="67">
        <v>3090</v>
      </c>
      <c r="E16" s="67">
        <v>2880</v>
      </c>
      <c r="F16" s="67">
        <v>2610</v>
      </c>
      <c r="G16" s="67">
        <v>500</v>
      </c>
    </row>
    <row r="17" spans="2:7" ht="15">
      <c r="B17" s="67"/>
      <c r="C17" s="67"/>
      <c r="D17" s="67"/>
      <c r="E17" s="67"/>
      <c r="F17" s="67"/>
      <c r="G17" s="67"/>
    </row>
    <row r="18" spans="1:7" ht="22.2">
      <c r="A18" s="4" t="s">
        <v>17</v>
      </c>
      <c r="B18" s="67"/>
      <c r="C18" s="67"/>
      <c r="D18" s="67"/>
      <c r="E18"/>
      <c r="F18" s="67"/>
      <c r="G18" s="67"/>
    </row>
    <row r="19" spans="1:7" ht="15">
      <c r="A19" s="2" t="s">
        <v>3</v>
      </c>
      <c r="B19" s="68" t="s">
        <v>0</v>
      </c>
      <c r="C19" s="68" t="s">
        <v>1</v>
      </c>
      <c r="D19" s="68" t="s">
        <v>2</v>
      </c>
      <c r="E19"/>
      <c r="F19" s="67"/>
      <c r="G19" s="67"/>
    </row>
    <row r="20" spans="1:7" ht="15">
      <c r="A20" s="3">
        <v>45108</v>
      </c>
      <c r="B20" s="67">
        <v>10180</v>
      </c>
      <c r="C20" s="67">
        <v>6740</v>
      </c>
      <c r="D20" s="67">
        <v>5270</v>
      </c>
      <c r="E20"/>
      <c r="F20" s="67"/>
      <c r="G20" s="67"/>
    </row>
    <row r="21" spans="1:7" ht="15">
      <c r="A21" s="3">
        <v>45139</v>
      </c>
      <c r="B21" s="67">
        <v>9330</v>
      </c>
      <c r="C21" s="67">
        <v>6180</v>
      </c>
      <c r="D21" s="67">
        <v>4830</v>
      </c>
      <c r="E21"/>
      <c r="F21" s="67"/>
      <c r="G21" s="67"/>
    </row>
    <row r="22" spans="1:7" ht="15">
      <c r="A22" s="3">
        <v>45170</v>
      </c>
      <c r="B22" s="67">
        <v>8480</v>
      </c>
      <c r="C22" s="67">
        <v>5620</v>
      </c>
      <c r="D22" s="67">
        <v>4390</v>
      </c>
      <c r="E22"/>
      <c r="F22" s="67"/>
      <c r="G22" s="67"/>
    </row>
    <row r="23" spans="1:7" ht="15">
      <c r="A23" s="3">
        <v>45200</v>
      </c>
      <c r="B23" s="67">
        <v>7640</v>
      </c>
      <c r="C23" s="67">
        <v>5060</v>
      </c>
      <c r="D23" s="67">
        <v>3950</v>
      </c>
      <c r="E23"/>
      <c r="F23" s="67"/>
      <c r="G23" s="67"/>
    </row>
    <row r="24" spans="1:7" ht="15">
      <c r="A24" s="3">
        <v>45231</v>
      </c>
      <c r="B24" s="67">
        <v>6790</v>
      </c>
      <c r="C24" s="67">
        <v>4490</v>
      </c>
      <c r="D24" s="67">
        <v>3510</v>
      </c>
      <c r="E24"/>
      <c r="F24" s="67"/>
      <c r="G24" s="67"/>
    </row>
    <row r="25" spans="1:7" ht="15">
      <c r="A25" s="3">
        <v>45261</v>
      </c>
      <c r="B25" s="67">
        <v>5940</v>
      </c>
      <c r="C25" s="67">
        <v>3930</v>
      </c>
      <c r="D25" s="67">
        <v>3070</v>
      </c>
      <c r="E25"/>
      <c r="F25" s="67"/>
      <c r="G25" s="67"/>
    </row>
    <row r="26" spans="1:7" ht="15">
      <c r="A26" s="3">
        <v>45292</v>
      </c>
      <c r="B26" s="67">
        <v>5090</v>
      </c>
      <c r="C26" s="67">
        <v>3370</v>
      </c>
      <c r="D26" s="67">
        <v>2640</v>
      </c>
      <c r="E26"/>
      <c r="F26" s="67"/>
      <c r="G26" s="67"/>
    </row>
    <row r="27" spans="1:7" ht="15">
      <c r="A27" s="3">
        <v>45323</v>
      </c>
      <c r="B27" s="67">
        <v>4240</v>
      </c>
      <c r="C27" s="67">
        <v>2810</v>
      </c>
      <c r="D27" s="67">
        <v>2200</v>
      </c>
      <c r="E27"/>
      <c r="F27" s="67"/>
      <c r="G27" s="67"/>
    </row>
    <row r="28" spans="1:7" ht="15">
      <c r="A28" s="3">
        <v>45352</v>
      </c>
      <c r="B28" s="67">
        <v>3390</v>
      </c>
      <c r="C28" s="67">
        <v>2250</v>
      </c>
      <c r="D28" s="67">
        <v>1760</v>
      </c>
      <c r="E28"/>
      <c r="F28" s="67"/>
      <c r="G28" s="67"/>
    </row>
    <row r="29" spans="1:7" ht="15">
      <c r="A29" s="3">
        <v>45383</v>
      </c>
      <c r="B29" s="67">
        <v>2550</v>
      </c>
      <c r="C29" s="67">
        <v>1690</v>
      </c>
      <c r="D29" s="67">
        <v>1320</v>
      </c>
      <c r="E29"/>
      <c r="F29" s="67"/>
      <c r="G29" s="67"/>
    </row>
    <row r="30" spans="1:7" ht="15">
      <c r="A30" s="3">
        <v>45413</v>
      </c>
      <c r="B30" s="67">
        <v>1700</v>
      </c>
      <c r="C30" s="67">
        <v>1120</v>
      </c>
      <c r="D30" s="67">
        <v>880</v>
      </c>
      <c r="E30"/>
      <c r="F30" s="67"/>
      <c r="G30" s="67"/>
    </row>
    <row r="31" spans="1:7" ht="15">
      <c r="A31" s="3">
        <v>45444</v>
      </c>
      <c r="B31" s="67">
        <v>850</v>
      </c>
      <c r="C31" s="67">
        <v>560</v>
      </c>
      <c r="D31" s="67">
        <v>440</v>
      </c>
      <c r="E31"/>
      <c r="F31" s="67"/>
      <c r="G31" s="67"/>
    </row>
    <row r="32" spans="2:7" ht="15">
      <c r="B32" s="67"/>
      <c r="C32" s="67"/>
      <c r="D32" s="67"/>
      <c r="E32"/>
      <c r="F32" s="67"/>
      <c r="G32" s="67"/>
    </row>
    <row r="33" spans="1:7" ht="15">
      <c r="A33" t="s">
        <v>25</v>
      </c>
      <c r="B33" s="67" t="s">
        <v>26</v>
      </c>
      <c r="C33" s="67"/>
      <c r="D33" s="67"/>
      <c r="E33"/>
      <c r="F33" s="67"/>
      <c r="G33" s="67"/>
    </row>
    <row r="34" spans="1:7" ht="15">
      <c r="A34" t="s">
        <v>0</v>
      </c>
      <c r="B34" s="67">
        <v>1</v>
      </c>
      <c r="C34" s="67"/>
      <c r="D34" s="67"/>
      <c r="E34"/>
      <c r="F34" s="67"/>
      <c r="G34" s="67"/>
    </row>
    <row r="35" spans="1:7" ht="15">
      <c r="A35" t="s">
        <v>1</v>
      </c>
      <c r="B35" s="67">
        <v>2</v>
      </c>
      <c r="C35" s="67"/>
      <c r="D35" s="67"/>
      <c r="E35"/>
      <c r="F35" s="67"/>
      <c r="G35" s="67"/>
    </row>
    <row r="36" spans="1:7" ht="15">
      <c r="A36" t="s">
        <v>2</v>
      </c>
      <c r="B36" s="67">
        <v>3</v>
      </c>
      <c r="C36" s="67"/>
      <c r="D36" s="67"/>
      <c r="E36"/>
      <c r="F36" s="67"/>
      <c r="G36" s="67"/>
    </row>
    <row r="37" spans="2:7" ht="15">
      <c r="B37" s="67"/>
      <c r="C37" s="67"/>
      <c r="D37" s="67"/>
      <c r="E37"/>
      <c r="F37" s="67"/>
      <c r="G37" s="67"/>
    </row>
  </sheetData>
  <sheetProtection algorithmName="SHA-512" hashValue="2vEmRTX6bMZ9g83NfTKZpatwtblBtWfJDiE5HmWSzX+oCZI2kFV8k7LVikVk7OSLVUbs0sW19SOqJ9qhf4Gbeg==" saltValue="q7iMziZKgluc29RRz4ZL3A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5937-47FB-420D-A356-AE087231F7B2}">
  <dimension ref="A1:G37"/>
  <sheetViews>
    <sheetView workbookViewId="0" topLeftCell="A1"/>
  </sheetViews>
  <sheetFormatPr defaultColWidth="9.140625" defaultRowHeight="15"/>
  <cols>
    <col min="1" max="1" width="10.140625" style="0" bestFit="1" customWidth="1"/>
    <col min="2" max="7" width="8.7109375" style="1" customWidth="1"/>
  </cols>
  <sheetData>
    <row r="1" spans="1:7" ht="22.2">
      <c r="A1" s="4" t="s">
        <v>30</v>
      </c>
      <c r="B1" s="67"/>
      <c r="C1" s="67"/>
      <c r="D1" s="67"/>
      <c r="E1" s="67"/>
      <c r="F1" s="67"/>
      <c r="G1" s="67"/>
    </row>
    <row r="2" spans="1:7" ht="22.2">
      <c r="A2" s="4"/>
      <c r="B2" s="67"/>
      <c r="C2" s="67"/>
      <c r="D2" s="67"/>
      <c r="E2" s="67"/>
      <c r="F2" s="67"/>
      <c r="G2" s="67"/>
    </row>
    <row r="3" spans="1:7" ht="22.2">
      <c r="A3" s="4" t="s">
        <v>29</v>
      </c>
      <c r="B3" s="67"/>
      <c r="C3" s="67"/>
      <c r="D3" s="67"/>
      <c r="E3" s="67"/>
      <c r="F3" s="67"/>
      <c r="G3" s="67"/>
    </row>
    <row r="4" spans="1:7" ht="15">
      <c r="A4" s="2" t="s">
        <v>3</v>
      </c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</row>
    <row r="5" spans="1:7" ht="15">
      <c r="A5" s="69">
        <v>45108</v>
      </c>
      <c r="B5" s="67">
        <v>7140</v>
      </c>
      <c r="C5" s="67">
        <v>5410</v>
      </c>
      <c r="D5" s="67">
        <v>4740</v>
      </c>
      <c r="E5" s="67">
        <v>4290</v>
      </c>
      <c r="F5" s="67">
        <v>3840</v>
      </c>
      <c r="G5" s="67">
        <v>2180</v>
      </c>
    </row>
    <row r="6" spans="1:7" ht="15">
      <c r="A6" s="69">
        <v>45139</v>
      </c>
      <c r="B6" s="67">
        <v>6550</v>
      </c>
      <c r="C6" s="67">
        <v>4960</v>
      </c>
      <c r="D6" s="67">
        <v>4350</v>
      </c>
      <c r="E6" s="67">
        <v>3930</v>
      </c>
      <c r="F6" s="67">
        <v>3520</v>
      </c>
      <c r="G6" s="67">
        <v>2000</v>
      </c>
    </row>
    <row r="7" spans="1:7" ht="15">
      <c r="A7" s="69">
        <v>45170</v>
      </c>
      <c r="B7" s="67">
        <v>5950</v>
      </c>
      <c r="C7" s="67">
        <v>4510</v>
      </c>
      <c r="D7" s="67">
        <v>3950</v>
      </c>
      <c r="E7" s="67">
        <v>3580</v>
      </c>
      <c r="F7" s="67">
        <v>3200</v>
      </c>
      <c r="G7" s="67">
        <v>1820</v>
      </c>
    </row>
    <row r="8" spans="1:7" ht="15">
      <c r="A8" s="69">
        <v>45200</v>
      </c>
      <c r="B8" s="67">
        <v>5360</v>
      </c>
      <c r="C8" s="67">
        <v>4060</v>
      </c>
      <c r="D8" s="67">
        <v>3560</v>
      </c>
      <c r="E8" s="67">
        <v>3220</v>
      </c>
      <c r="F8" s="67">
        <v>2880</v>
      </c>
      <c r="G8" s="67">
        <v>1640</v>
      </c>
    </row>
    <row r="9" spans="1:7" ht="15">
      <c r="A9" s="69">
        <v>45231</v>
      </c>
      <c r="B9" s="67">
        <v>4760</v>
      </c>
      <c r="C9" s="67">
        <v>3610</v>
      </c>
      <c r="D9" s="67">
        <v>3160</v>
      </c>
      <c r="E9" s="67">
        <v>2860</v>
      </c>
      <c r="F9" s="67">
        <v>2560</v>
      </c>
      <c r="G9" s="67">
        <v>1450</v>
      </c>
    </row>
    <row r="10" spans="1:7" ht="15">
      <c r="A10" s="69">
        <v>45261</v>
      </c>
      <c r="B10" s="67">
        <v>4170</v>
      </c>
      <c r="C10" s="67">
        <v>3160</v>
      </c>
      <c r="D10" s="67">
        <v>2770</v>
      </c>
      <c r="E10" s="67">
        <v>2500</v>
      </c>
      <c r="F10" s="67">
        <v>2240</v>
      </c>
      <c r="G10" s="67">
        <v>1270</v>
      </c>
    </row>
    <row r="11" spans="1:7" ht="15">
      <c r="A11" s="69">
        <v>45292</v>
      </c>
      <c r="B11" s="67">
        <v>3570</v>
      </c>
      <c r="C11" s="67">
        <v>2710</v>
      </c>
      <c r="D11" s="67">
        <v>2370</v>
      </c>
      <c r="E11" s="67">
        <v>2150</v>
      </c>
      <c r="F11" s="67">
        <v>1920</v>
      </c>
      <c r="G11" s="67">
        <v>1090</v>
      </c>
    </row>
    <row r="12" spans="1:7" ht="15">
      <c r="A12" s="69">
        <v>45323</v>
      </c>
      <c r="B12" s="67">
        <v>2980</v>
      </c>
      <c r="C12" s="67">
        <v>2250</v>
      </c>
      <c r="D12" s="67">
        <v>1980</v>
      </c>
      <c r="E12" s="67">
        <v>1790</v>
      </c>
      <c r="F12" s="67">
        <v>1600</v>
      </c>
      <c r="G12" s="67">
        <v>910</v>
      </c>
    </row>
    <row r="13" spans="1:7" ht="15">
      <c r="A13" s="69">
        <v>45352</v>
      </c>
      <c r="B13" s="67">
        <v>2380</v>
      </c>
      <c r="C13" s="67">
        <v>1800</v>
      </c>
      <c r="D13" s="67">
        <v>1580</v>
      </c>
      <c r="E13" s="67">
        <v>1430</v>
      </c>
      <c r="F13" s="67">
        <v>1280</v>
      </c>
      <c r="G13" s="67">
        <v>730</v>
      </c>
    </row>
    <row r="14" spans="1:7" ht="15">
      <c r="A14" s="69">
        <v>45383</v>
      </c>
      <c r="B14" s="67">
        <v>1790</v>
      </c>
      <c r="C14" s="67">
        <v>1350</v>
      </c>
      <c r="D14" s="67">
        <v>1190</v>
      </c>
      <c r="E14" s="67">
        <v>1070</v>
      </c>
      <c r="F14" s="67">
        <v>960</v>
      </c>
      <c r="G14" s="67">
        <v>550</v>
      </c>
    </row>
    <row r="15" spans="1:7" ht="15">
      <c r="A15" s="69">
        <v>45413</v>
      </c>
      <c r="B15" s="67">
        <v>1190</v>
      </c>
      <c r="C15" s="67">
        <v>900</v>
      </c>
      <c r="D15" s="67">
        <v>790</v>
      </c>
      <c r="E15" s="67">
        <v>720</v>
      </c>
      <c r="F15" s="67">
        <v>640</v>
      </c>
      <c r="G15" s="67">
        <v>360</v>
      </c>
    </row>
    <row r="16" spans="1:7" ht="15">
      <c r="A16" s="69">
        <v>45444</v>
      </c>
      <c r="B16" s="67">
        <v>600</v>
      </c>
      <c r="C16" s="67">
        <v>450</v>
      </c>
      <c r="D16" s="67">
        <v>400</v>
      </c>
      <c r="E16" s="67">
        <v>360</v>
      </c>
      <c r="F16" s="67">
        <v>320</v>
      </c>
      <c r="G16" s="67">
        <v>180</v>
      </c>
    </row>
    <row r="17" spans="2:7" ht="15">
      <c r="B17" s="67"/>
      <c r="C17" s="67"/>
      <c r="D17" s="67"/>
      <c r="E17" s="67"/>
      <c r="F17" s="67"/>
      <c r="G17" s="67"/>
    </row>
    <row r="18" spans="1:7" ht="22.2">
      <c r="A18" s="4" t="s">
        <v>17</v>
      </c>
      <c r="B18" s="67"/>
      <c r="C18" s="67"/>
      <c r="D18" s="67"/>
      <c r="E18"/>
      <c r="F18"/>
      <c r="G18" s="67"/>
    </row>
    <row r="19" spans="1:7" ht="15">
      <c r="A19" s="2" t="s">
        <v>3</v>
      </c>
      <c r="B19" s="68" t="s">
        <v>0</v>
      </c>
      <c r="C19" s="68" t="s">
        <v>1</v>
      </c>
      <c r="D19" s="68" t="s">
        <v>2</v>
      </c>
      <c r="E19"/>
      <c r="F19"/>
      <c r="G19" s="67"/>
    </row>
    <row r="20" spans="1:7" ht="15">
      <c r="A20" s="3">
        <v>45108</v>
      </c>
      <c r="B20" s="67">
        <v>10180</v>
      </c>
      <c r="C20" s="67">
        <v>6740</v>
      </c>
      <c r="D20" s="67">
        <v>5270</v>
      </c>
      <c r="E20"/>
      <c r="F20"/>
      <c r="G20" s="67"/>
    </row>
    <row r="21" spans="1:7" ht="15">
      <c r="A21" s="3">
        <v>45139</v>
      </c>
      <c r="B21" s="67">
        <v>9330</v>
      </c>
      <c r="C21" s="67">
        <v>6180</v>
      </c>
      <c r="D21" s="67">
        <v>4830</v>
      </c>
      <c r="E21"/>
      <c r="F21"/>
      <c r="G21" s="67"/>
    </row>
    <row r="22" spans="1:7" ht="15">
      <c r="A22" s="3">
        <v>45170</v>
      </c>
      <c r="B22" s="67">
        <v>8480</v>
      </c>
      <c r="C22" s="67">
        <v>5620</v>
      </c>
      <c r="D22" s="67">
        <v>4390</v>
      </c>
      <c r="E22"/>
      <c r="F22"/>
      <c r="G22" s="67"/>
    </row>
    <row r="23" spans="1:7" ht="15">
      <c r="A23" s="3">
        <v>45200</v>
      </c>
      <c r="B23" s="67">
        <v>7640</v>
      </c>
      <c r="C23" s="67">
        <v>5060</v>
      </c>
      <c r="D23" s="67">
        <v>3950</v>
      </c>
      <c r="E23"/>
      <c r="F23"/>
      <c r="G23" s="67"/>
    </row>
    <row r="24" spans="1:7" ht="15">
      <c r="A24" s="3">
        <v>45231</v>
      </c>
      <c r="B24" s="67">
        <v>6790</v>
      </c>
      <c r="C24" s="67">
        <v>4490</v>
      </c>
      <c r="D24" s="67">
        <v>3510</v>
      </c>
      <c r="E24"/>
      <c r="F24"/>
      <c r="G24" s="67"/>
    </row>
    <row r="25" spans="1:7" ht="15">
      <c r="A25" s="3">
        <v>45261</v>
      </c>
      <c r="B25" s="67">
        <v>5940</v>
      </c>
      <c r="C25" s="67">
        <v>3930</v>
      </c>
      <c r="D25" s="67">
        <v>3070</v>
      </c>
      <c r="E25"/>
      <c r="F25"/>
      <c r="G25" s="67"/>
    </row>
    <row r="26" spans="1:7" ht="15">
      <c r="A26" s="3">
        <v>45292</v>
      </c>
      <c r="B26" s="67">
        <v>5090</v>
      </c>
      <c r="C26" s="67">
        <v>3370</v>
      </c>
      <c r="D26" s="67">
        <v>2640</v>
      </c>
      <c r="E26"/>
      <c r="F26"/>
      <c r="G26" s="67"/>
    </row>
    <row r="27" spans="1:7" ht="15">
      <c r="A27" s="3">
        <v>45323</v>
      </c>
      <c r="B27" s="67">
        <v>4240</v>
      </c>
      <c r="C27" s="67">
        <v>2810</v>
      </c>
      <c r="D27" s="67">
        <v>2200</v>
      </c>
      <c r="E27"/>
      <c r="F27"/>
      <c r="G27" s="67"/>
    </row>
    <row r="28" spans="1:7" ht="15">
      <c r="A28" s="3">
        <v>45352</v>
      </c>
      <c r="B28" s="67">
        <v>3390</v>
      </c>
      <c r="C28" s="67">
        <v>2250</v>
      </c>
      <c r="D28" s="67">
        <v>1760</v>
      </c>
      <c r="E28"/>
      <c r="F28"/>
      <c r="G28" s="67"/>
    </row>
    <row r="29" spans="1:7" ht="15">
      <c r="A29" s="3">
        <v>45383</v>
      </c>
      <c r="B29" s="67">
        <v>2550</v>
      </c>
      <c r="C29" s="67">
        <v>1690</v>
      </c>
      <c r="D29" s="67">
        <v>1320</v>
      </c>
      <c r="E29"/>
      <c r="F29"/>
      <c r="G29" s="67"/>
    </row>
    <row r="30" spans="1:7" ht="15">
      <c r="A30" s="3">
        <v>45413</v>
      </c>
      <c r="B30" s="67">
        <v>1700</v>
      </c>
      <c r="C30" s="67">
        <v>1120</v>
      </c>
      <c r="D30" s="67">
        <v>880</v>
      </c>
      <c r="E30"/>
      <c r="F30"/>
      <c r="G30" s="67"/>
    </row>
    <row r="31" spans="1:7" ht="15">
      <c r="A31" s="3">
        <v>45444</v>
      </c>
      <c r="B31" s="67">
        <v>850</v>
      </c>
      <c r="C31" s="67">
        <v>560</v>
      </c>
      <c r="D31" s="67">
        <v>440</v>
      </c>
      <c r="E31"/>
      <c r="F31"/>
      <c r="G31" s="67"/>
    </row>
    <row r="32" spans="2:7" ht="15">
      <c r="B32" s="67"/>
      <c r="C32" s="67"/>
      <c r="D32" s="67"/>
      <c r="E32"/>
      <c r="F32"/>
      <c r="G32" s="67"/>
    </row>
    <row r="33" spans="1:7" ht="15">
      <c r="A33" t="s">
        <v>25</v>
      </c>
      <c r="B33" s="67" t="s">
        <v>26</v>
      </c>
      <c r="C33" s="67"/>
      <c r="D33" s="67"/>
      <c r="E33"/>
      <c r="F33"/>
      <c r="G33" s="67"/>
    </row>
    <row r="34" spans="1:7" ht="15">
      <c r="A34" t="s">
        <v>0</v>
      </c>
      <c r="B34" s="67">
        <v>1</v>
      </c>
      <c r="C34" s="67"/>
      <c r="D34" s="67"/>
      <c r="E34"/>
      <c r="F34"/>
      <c r="G34" s="67"/>
    </row>
    <row r="35" spans="1:7" ht="15">
      <c r="A35" t="s">
        <v>1</v>
      </c>
      <c r="B35" s="67">
        <v>2</v>
      </c>
      <c r="C35" s="67"/>
      <c r="D35" s="67"/>
      <c r="E35"/>
      <c r="F35"/>
      <c r="G35" s="67"/>
    </row>
    <row r="36" spans="1:7" ht="15">
      <c r="A36" t="s">
        <v>2</v>
      </c>
      <c r="B36" s="67">
        <v>3</v>
      </c>
      <c r="C36" s="67"/>
      <c r="D36" s="67"/>
      <c r="E36"/>
      <c r="F36"/>
      <c r="G36" s="67"/>
    </row>
    <row r="37" spans="2:7" ht="15">
      <c r="B37" s="67"/>
      <c r="C37" s="67"/>
      <c r="D37" s="67"/>
      <c r="E37" s="67"/>
      <c r="F37" s="67"/>
      <c r="G37" s="67"/>
    </row>
  </sheetData>
  <sheetProtection algorithmName="SHA-512" hashValue="wCbX7VqD8PvgT9WavZgc/yiqTJ/RZ521nGIV1i/OdN+3XBf2fc1IKhl+n9ozGgj4ivzYlqxfmrBr5vKrgFUPdA==" saltValue="Eg2fz28ZK9Ni6v/edbUzlQ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982B-08FC-42E8-8DB6-A84CAD1DC498}">
  <dimension ref="A1:BO10"/>
  <sheetViews>
    <sheetView workbookViewId="0" topLeftCell="A1">
      <pane xSplit="8" ySplit="4" topLeftCell="I5" activePane="bottomRight" state="frozen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5"/>
  <cols>
    <col min="1" max="1" width="6.421875" style="7" bestFit="1" customWidth="1"/>
    <col min="2" max="2" width="4.7109375" style="5" customWidth="1"/>
    <col min="3" max="3" width="7.140625" style="5" customWidth="1"/>
    <col min="4" max="4" width="12.140625" style="5" customWidth="1"/>
    <col min="5" max="5" width="7.421875" style="5" customWidth="1"/>
    <col min="6" max="6" width="17.7109375" style="5" customWidth="1"/>
    <col min="7" max="8" width="13.7109375" style="5" bestFit="1" customWidth="1"/>
    <col min="9" max="9" width="39.00390625" style="5" customWidth="1"/>
    <col min="10" max="10" width="39.140625" style="5" customWidth="1"/>
    <col min="11" max="11" width="14.421875" style="5" bestFit="1" customWidth="1"/>
    <col min="12" max="12" width="7.421875" style="5" bestFit="1" customWidth="1"/>
    <col min="13" max="13" width="11.7109375" style="5" bestFit="1" customWidth="1"/>
    <col min="14" max="14" width="4.421875" style="5" bestFit="1" customWidth="1"/>
    <col min="15" max="15" width="8.8515625" style="5" bestFit="1" customWidth="1"/>
    <col min="16" max="16" width="8.57421875" style="5" bestFit="1" customWidth="1"/>
    <col min="17" max="17" width="11.140625" style="5" bestFit="1" customWidth="1"/>
    <col min="18" max="18" width="10.421875" style="5" bestFit="1" customWidth="1"/>
    <col min="19" max="19" width="12.00390625" style="5" customWidth="1"/>
    <col min="20" max="20" width="13.140625" style="5" customWidth="1"/>
    <col min="21" max="21" width="9.57421875" style="6" bestFit="1" customWidth="1"/>
    <col min="22" max="22" width="15.140625" style="5" customWidth="1"/>
    <col min="23" max="23" width="15.7109375" style="5" customWidth="1"/>
    <col min="24" max="24" width="14.140625" style="5" customWidth="1"/>
    <col min="25" max="25" width="10.421875" style="5" bestFit="1" customWidth="1"/>
    <col min="26" max="26" width="14.140625" style="8" customWidth="1"/>
    <col min="27" max="27" width="4.7109375" style="8" bestFit="1" customWidth="1"/>
    <col min="28" max="28" width="13.140625" style="8" customWidth="1"/>
    <col min="29" max="29" width="20.421875" style="8" bestFit="1" customWidth="1"/>
    <col min="30" max="30" width="2.421875" style="0" customWidth="1"/>
    <col min="31" max="31" width="10.421875" style="13" bestFit="1" customWidth="1"/>
    <col min="32" max="32" width="8.57421875" style="12" bestFit="1" customWidth="1"/>
    <col min="33" max="33" width="12.8515625" style="12" bestFit="1" customWidth="1"/>
    <col min="34" max="34" width="8.140625" style="12" bestFit="1" customWidth="1"/>
    <col min="35" max="35" width="19.00390625" style="12" bestFit="1" customWidth="1"/>
    <col min="36" max="36" width="8.140625" style="14" bestFit="1" customWidth="1"/>
    <col min="37" max="37" width="10.421875" style="12" bestFit="1" customWidth="1"/>
    <col min="38" max="38" width="8.140625" style="14" customWidth="1"/>
  </cols>
  <sheetData>
    <row r="1" spans="1:38" ht="15">
      <c r="A1" s="17">
        <v>1</v>
      </c>
      <c r="B1" s="17">
        <v>2</v>
      </c>
      <c r="C1" s="18">
        <v>3</v>
      </c>
      <c r="D1" s="17">
        <v>4</v>
      </c>
      <c r="E1" s="18">
        <v>5</v>
      </c>
      <c r="F1" s="17">
        <v>6</v>
      </c>
      <c r="G1" s="17">
        <v>7</v>
      </c>
      <c r="H1" s="17">
        <v>8</v>
      </c>
      <c r="I1" s="17">
        <v>9</v>
      </c>
      <c r="J1" s="17">
        <v>10</v>
      </c>
      <c r="K1" s="17">
        <v>11</v>
      </c>
      <c r="L1" s="17">
        <v>12</v>
      </c>
      <c r="M1" s="17">
        <v>13</v>
      </c>
      <c r="N1" s="17">
        <v>14</v>
      </c>
      <c r="O1" s="17">
        <v>15</v>
      </c>
      <c r="P1" s="17">
        <v>16</v>
      </c>
      <c r="Q1" s="18">
        <v>17</v>
      </c>
      <c r="R1" s="17">
        <v>18</v>
      </c>
      <c r="S1" s="18">
        <v>19</v>
      </c>
      <c r="T1" s="17">
        <v>20</v>
      </c>
      <c r="U1" s="17">
        <v>21</v>
      </c>
      <c r="V1" s="17">
        <v>22</v>
      </c>
      <c r="W1" s="17">
        <v>23</v>
      </c>
      <c r="X1" s="17">
        <v>24</v>
      </c>
      <c r="Y1" s="17">
        <v>25</v>
      </c>
      <c r="Z1" s="17">
        <v>26</v>
      </c>
      <c r="AA1" s="17">
        <v>27</v>
      </c>
      <c r="AB1" s="17">
        <v>28</v>
      </c>
      <c r="AC1" s="17">
        <v>29</v>
      </c>
      <c r="AD1" s="19"/>
      <c r="AE1" s="20"/>
      <c r="AJ1" s="12"/>
      <c r="AL1" s="12"/>
    </row>
    <row r="2" spans="1:3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2" t="s">
        <v>63</v>
      </c>
      <c r="R2" s="153"/>
      <c r="S2" s="153"/>
      <c r="T2" s="154"/>
      <c r="U2" s="21"/>
      <c r="V2" s="17"/>
      <c r="W2" s="17"/>
      <c r="X2" s="17"/>
      <c r="Y2" s="17"/>
      <c r="Z2" s="22"/>
      <c r="AA2" s="22"/>
      <c r="AB2" s="22"/>
      <c r="AC2" s="22"/>
      <c r="AE2" s="16"/>
    </row>
    <row r="3" spans="1:38" ht="72">
      <c r="A3" s="23" t="s">
        <v>102</v>
      </c>
      <c r="B3" s="24" t="s">
        <v>47</v>
      </c>
      <c r="C3" s="24" t="s">
        <v>48</v>
      </c>
      <c r="D3" s="24" t="s">
        <v>32</v>
      </c>
      <c r="E3" s="24" t="s">
        <v>49</v>
      </c>
      <c r="F3" s="24" t="s">
        <v>50</v>
      </c>
      <c r="G3" s="24" t="s">
        <v>103</v>
      </c>
      <c r="H3" s="24" t="s">
        <v>104</v>
      </c>
      <c r="I3" s="24" t="s">
        <v>51</v>
      </c>
      <c r="J3" s="24" t="s">
        <v>52</v>
      </c>
      <c r="K3" s="24" t="s">
        <v>33</v>
      </c>
      <c r="L3" s="24" t="s">
        <v>108</v>
      </c>
      <c r="M3" s="24" t="s">
        <v>53</v>
      </c>
      <c r="N3" s="24" t="s">
        <v>109</v>
      </c>
      <c r="O3" s="24" t="s">
        <v>110</v>
      </c>
      <c r="P3" s="24" t="s">
        <v>111</v>
      </c>
      <c r="Q3" s="25" t="s">
        <v>55</v>
      </c>
      <c r="R3" s="25" t="s">
        <v>64</v>
      </c>
      <c r="S3" s="25" t="s">
        <v>56</v>
      </c>
      <c r="T3" s="25" t="s">
        <v>57</v>
      </c>
      <c r="U3" s="26" t="s">
        <v>54</v>
      </c>
      <c r="V3" s="27" t="s">
        <v>65</v>
      </c>
      <c r="W3" s="27" t="s">
        <v>66</v>
      </c>
      <c r="X3" s="27" t="s">
        <v>67</v>
      </c>
      <c r="Y3" s="27" t="s">
        <v>68</v>
      </c>
      <c r="Z3" s="28" t="s">
        <v>58</v>
      </c>
      <c r="AA3" s="29" t="s">
        <v>112</v>
      </c>
      <c r="AB3" s="29" t="s">
        <v>69</v>
      </c>
      <c r="AC3" s="28" t="s">
        <v>59</v>
      </c>
      <c r="AD3" s="30"/>
      <c r="AE3" s="31" t="s">
        <v>34</v>
      </c>
      <c r="AF3" s="32" t="s">
        <v>75</v>
      </c>
      <c r="AG3" s="32" t="s">
        <v>76</v>
      </c>
      <c r="AH3" s="32" t="s">
        <v>77</v>
      </c>
      <c r="AI3" s="32" t="s">
        <v>78</v>
      </c>
      <c r="AJ3" s="33" t="s">
        <v>35</v>
      </c>
      <c r="AK3" s="32" t="s">
        <v>36</v>
      </c>
      <c r="AL3" s="33" t="s">
        <v>37</v>
      </c>
    </row>
    <row r="4" spans="1:38" ht="15">
      <c r="A4" s="34" t="s">
        <v>70</v>
      </c>
      <c r="B4" s="35" t="s">
        <v>60</v>
      </c>
      <c r="C4" s="35"/>
      <c r="D4" s="35" t="s">
        <v>38</v>
      </c>
      <c r="E4" s="35" t="s">
        <v>61</v>
      </c>
      <c r="F4" s="35" t="s">
        <v>39</v>
      </c>
      <c r="G4" s="35" t="s">
        <v>40</v>
      </c>
      <c r="H4" s="35" t="s">
        <v>41</v>
      </c>
      <c r="I4" s="35" t="s">
        <v>42</v>
      </c>
      <c r="J4" s="35" t="s">
        <v>43</v>
      </c>
      <c r="K4" s="35" t="s">
        <v>44</v>
      </c>
      <c r="L4" s="35" t="s">
        <v>62</v>
      </c>
      <c r="M4" s="35"/>
      <c r="N4" s="35"/>
      <c r="O4" s="35"/>
      <c r="P4" s="35"/>
      <c r="Q4" s="36" t="s">
        <v>45</v>
      </c>
      <c r="R4" s="36" t="s">
        <v>45</v>
      </c>
      <c r="S4" s="36" t="s">
        <v>46</v>
      </c>
      <c r="T4" s="36" t="s">
        <v>46</v>
      </c>
      <c r="U4" s="37"/>
      <c r="V4" s="38"/>
      <c r="W4" s="38"/>
      <c r="X4" s="38"/>
      <c r="Y4" s="38"/>
      <c r="Z4" s="28"/>
      <c r="AA4" s="28"/>
      <c r="AB4" s="28"/>
      <c r="AC4" s="28"/>
      <c r="AD4" s="39"/>
      <c r="AE4" s="40"/>
      <c r="AF4" s="41"/>
      <c r="AG4" s="41"/>
      <c r="AH4" s="41"/>
      <c r="AI4" s="41"/>
      <c r="AJ4" s="41"/>
      <c r="AK4" s="41"/>
      <c r="AL4" s="41"/>
    </row>
    <row r="5" spans="1:38" ht="15">
      <c r="A5" s="51">
        <v>1</v>
      </c>
      <c r="B5" s="9"/>
      <c r="C5" s="52"/>
      <c r="D5" s="53" t="str">
        <f>'入力シート'!$D$5</f>
        <v>半角で入力ください</v>
      </c>
      <c r="E5" s="54"/>
      <c r="F5" s="55" t="str">
        <f>LEFT(D5,3)&amp;"-"&amp;MID(D5,4,3)&amp;"-"&amp;RIGHT(D5,4)&amp;"(0"&amp;B5&amp;")"</f>
        <v>半角で-入力く-ください(0)</v>
      </c>
      <c r="G5" s="53" t="str">
        <f>'入力シート'!$D$6</f>
        <v>全角で入力ください</v>
      </c>
      <c r="H5" s="53" t="str">
        <f>ASC('入力シート'!$D$7)</f>
        <v>全角で入力ください</v>
      </c>
      <c r="I5" s="54"/>
      <c r="J5" s="54"/>
      <c r="K5" s="56" t="str">
        <f>IF(Y5="選択ください","選択ください",IF(Y5=1,"ﾄｸﾔｸﾌﾟﾗﾝﾊ A",IF(Y5=2,"ﾄｸﾔｸﾌﾟﾗﾝﾊ B",IF(Y5=3,"ﾄｸﾔｸﾌﾟﾗﾝﾊ C"))))</f>
        <v>選択ください</v>
      </c>
      <c r="L5" s="57" t="str">
        <f>IF('入力シート'!$D$13="選択ください","選択ください",IF('入力シート'!$D$13="有",1,2))</f>
        <v>選択ください</v>
      </c>
      <c r="M5" s="53" t="str">
        <f>IF(OR('入力シート'!$D$13="選択ください",'入力シート'!$D$13="無"),"",'入力シート'!$D$14)</f>
        <v/>
      </c>
      <c r="N5" s="54"/>
      <c r="O5" s="58" t="str">
        <f>IF(OR('入力シート'!$D$13="選択ください",'入力シート'!$D$13="無"),"",'入力シート'!$D$15/1000)</f>
        <v/>
      </c>
      <c r="P5" s="54"/>
      <c r="Q5" s="54"/>
      <c r="R5" s="54"/>
      <c r="S5" s="54"/>
      <c r="T5" s="54"/>
      <c r="U5" s="59" t="str">
        <f>'入力シート'!$D$17</f>
        <v>選択ください</v>
      </c>
      <c r="V5" s="60">
        <v>1</v>
      </c>
      <c r="W5" s="57" t="str">
        <f>IF('入力シート'!$D$4="ドロップダウンリストから選択ください","ドロップダウンリストから選択ください",IF('入力シート'!$D$4="医師（歯科医師以外）個人",2,1))</f>
        <v>ドロップダウンリストから選択ください</v>
      </c>
      <c r="X5" s="57" t="str">
        <f>'入力シート'!$D$18</f>
        <v>選択ください</v>
      </c>
      <c r="Y5" s="57" t="str">
        <f>IF('入力シート'!$D$19="選択ください","選択ください",IF('入力シート'!$D$19="A",1,IF('入力シート'!$D$19="B",2,3)))</f>
        <v>選択ください</v>
      </c>
      <c r="Z5" s="61" t="str">
        <f>'入力シート'!$D$8</f>
        <v>半角で入力ください</v>
      </c>
      <c r="AA5" s="62"/>
      <c r="AB5" s="63" t="str">
        <f>IF('入力シート'!$D$16="選択ください","選択ください",IF('入力シート'!$D$16="振込",1,2))</f>
        <v>選択ください</v>
      </c>
      <c r="AC5" s="61" t="str">
        <f>'入力シート'!$D$9</f>
        <v>半角で入力ください</v>
      </c>
      <c r="AD5" s="30"/>
      <c r="AE5" s="64" t="str">
        <f>IF('入力シート'!$D$22="","",'入力シート'!$D$22)</f>
        <v/>
      </c>
      <c r="AF5" s="65"/>
      <c r="AG5" s="65"/>
      <c r="AH5" s="65"/>
      <c r="AI5" s="65"/>
      <c r="AJ5" s="66"/>
      <c r="AK5" s="65"/>
      <c r="AL5" s="66"/>
    </row>
    <row r="6" spans="1:67" s="10" customFormat="1" ht="15">
      <c r="A6" s="7" t="s">
        <v>72</v>
      </c>
      <c r="B6" s="42" t="s">
        <v>72</v>
      </c>
      <c r="C6" s="43"/>
      <c r="D6" s="43"/>
      <c r="E6" s="43"/>
      <c r="F6" s="7" t="s">
        <v>71</v>
      </c>
      <c r="G6" s="43"/>
      <c r="H6" s="43"/>
      <c r="K6" s="7" t="s">
        <v>71</v>
      </c>
      <c r="L6" s="43"/>
      <c r="M6" s="43"/>
      <c r="N6" s="43"/>
      <c r="O6" s="43"/>
      <c r="P6" s="43"/>
      <c r="Q6" s="43"/>
      <c r="R6" s="43"/>
      <c r="S6" s="43"/>
      <c r="T6" s="43"/>
      <c r="U6" s="44"/>
      <c r="V6" s="7" t="s">
        <v>72</v>
      </c>
      <c r="W6" s="43"/>
      <c r="X6" s="43"/>
      <c r="Y6" s="43"/>
      <c r="Z6" s="43"/>
      <c r="AA6" s="43"/>
      <c r="AB6" s="43"/>
      <c r="AC6" s="43"/>
      <c r="AD6"/>
      <c r="AE6" s="16"/>
      <c r="AF6" s="12"/>
      <c r="AG6" s="12"/>
      <c r="AH6" s="12"/>
      <c r="AI6" s="12"/>
      <c r="AJ6" s="14"/>
      <c r="AK6" s="12"/>
      <c r="AL6" s="14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s="10" customFormat="1" ht="15">
      <c r="A7" s="7" t="s">
        <v>73</v>
      </c>
      <c r="B7" s="45" t="s">
        <v>121</v>
      </c>
      <c r="C7" s="43"/>
      <c r="D7" s="43"/>
      <c r="E7" s="43"/>
      <c r="F7" s="7" t="s">
        <v>93</v>
      </c>
      <c r="G7" s="43"/>
      <c r="H7" s="43"/>
      <c r="I7" s="46" t="str">
        <f>IF('入力シート'!$D$12="","",'入力シート'!$D$12)</f>
        <v>入力不要</v>
      </c>
      <c r="J7" s="46" t="str">
        <f>IF('入力シート'!$D$12="","",ASC(PHONETIC('入力シート'!$D$12)))</f>
        <v>ﾆｭｳﾘｮｸﾌﾖｳ</v>
      </c>
      <c r="K7" s="7" t="s">
        <v>94</v>
      </c>
      <c r="L7" s="43"/>
      <c r="M7" s="43"/>
      <c r="N7" s="43"/>
      <c r="O7" s="43"/>
      <c r="P7" s="43"/>
      <c r="Q7" s="43"/>
      <c r="R7" s="43"/>
      <c r="S7" s="43"/>
      <c r="T7" s="43"/>
      <c r="U7" s="44"/>
      <c r="V7" s="7" t="s">
        <v>73</v>
      </c>
      <c r="W7" s="43"/>
      <c r="X7" s="43"/>
      <c r="Y7" s="43"/>
      <c r="Z7" s="43"/>
      <c r="AA7" s="43"/>
      <c r="AB7" s="43"/>
      <c r="AC7" s="43"/>
      <c r="AD7"/>
      <c r="AE7" s="16"/>
      <c r="AF7" s="12"/>
      <c r="AG7" s="12"/>
      <c r="AH7" s="12"/>
      <c r="AI7" s="12"/>
      <c r="AJ7" s="14"/>
      <c r="AK7" s="47" t="str">
        <f>IF('入力シート'!$D$11="","",'入力シート'!$D$11)</f>
        <v>入力不要</v>
      </c>
      <c r="AL7" s="14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2:67" ht="15">
      <c r="B8" s="48" t="s">
        <v>74</v>
      </c>
      <c r="C8" s="43"/>
      <c r="D8" s="43"/>
      <c r="E8" s="43"/>
      <c r="F8" s="43"/>
      <c r="G8" s="43"/>
      <c r="H8" s="43"/>
      <c r="I8" s="49" t="s">
        <v>96</v>
      </c>
      <c r="J8" s="49" t="s">
        <v>96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3"/>
      <c r="W8" s="43"/>
      <c r="X8" s="43"/>
      <c r="Y8" s="43"/>
      <c r="Z8" s="43"/>
      <c r="AA8" s="43"/>
      <c r="AB8" s="43"/>
      <c r="AC8" s="43"/>
      <c r="AE8" s="16"/>
      <c r="AK8" s="50" t="s">
        <v>72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9:37" ht="15">
      <c r="I9" s="15" t="s">
        <v>106</v>
      </c>
      <c r="J9" s="15" t="s">
        <v>106</v>
      </c>
      <c r="AE9" s="16"/>
      <c r="AK9" s="7" t="s">
        <v>92</v>
      </c>
    </row>
    <row r="10" spans="9:10" ht="15">
      <c r="I10" s="15" t="s">
        <v>105</v>
      </c>
      <c r="J10" s="15" t="s">
        <v>107</v>
      </c>
    </row>
  </sheetData>
  <sheetProtection algorithmName="SHA-512" hashValue="7f/ABIUmFc0BKxbTkgrgKRIsRObLXtccIQWCnM+pE40dMUO06R4M9G11rllu9WD1gXD1D8uxaSZk7fEMDNyw0g==" saltValue="apzg1BMxqsoWTUHCPwIbmQ==" spinCount="100000" sheet="1" objects="1" scenarios="1"/>
  <protectedRanges>
    <protectedRange sqref="B5" name="範囲1"/>
  </protectedRanges>
  <mergeCells count="1">
    <mergeCell ref="Q2:T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小幡 毅 T.O.</dc:creator>
  <cp:keywords/>
  <dc:description/>
  <cp:lastModifiedBy>小幡 毅 T.O.</cp:lastModifiedBy>
  <cp:lastPrinted>2023-04-29T07:30:22Z</cp:lastPrinted>
  <dcterms:created xsi:type="dcterms:W3CDTF">2023-02-13T03:49:22Z</dcterms:created>
  <dcterms:modified xsi:type="dcterms:W3CDTF">2023-08-09T06:58:42Z</dcterms:modified>
  <cp:category/>
  <cp:version/>
  <cp:contentType/>
  <cp:contentStatus/>
</cp:coreProperties>
</file>